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8_{6665077F-B3DF-49B5-8F32-887CBBD37612}" xr6:coauthVersionLast="47" xr6:coauthVersionMax="47" xr10:uidLastSave="{00000000-0000-0000-0000-000000000000}"/>
  <bookViews>
    <workbookView xWindow="16380" yWindow="-13755" windowWidth="24480" windowHeight="13755" tabRatio="585" firstSheet="1" activeTab="1" xr2:uid="{00000000-000D-0000-FFFF-FFFF00000000}"/>
  </bookViews>
  <sheets>
    <sheet name="Instructions" sheetId="7" r:id="rId1"/>
    <sheet name="Total Summary" sheetId="1" r:id="rId2"/>
    <sheet name="Base Year" sheetId="2" r:id="rId3"/>
    <sheet name="Option Year 1" sheetId="14" r:id="rId4"/>
    <sheet name="Option Year 2" sheetId="17" r:id="rId5"/>
    <sheet name="Base, OY1 &amp; OY2 Travel" sheetId="8" r:id="rId6"/>
    <sheet name="Base, OY1 &amp; OY2 Other Incident" sheetId="9" r:id="rId7"/>
  </sheets>
  <definedNames>
    <definedName name="_xlnm.Print_Area" localSheetId="2">'Base Year'!$B$1:$AH$65</definedName>
    <definedName name="_xlnm.Print_Area" localSheetId="6">'Base, OY1 &amp; OY2 Other Incident'!$A$1:$F$52</definedName>
    <definedName name="_xlnm.Print_Area" localSheetId="5">'Base, OY1 &amp; OY2 Travel'!$N$1:$T$29</definedName>
    <definedName name="_xlnm.Print_Area" localSheetId="0">Instructions!$A$1:$L$44</definedName>
    <definedName name="_xlnm.Print_Area" localSheetId="3">'Option Year 1'!$A$1:$AH$65</definedName>
    <definedName name="_xlnm.Print_Area" localSheetId="4">'Option Year 2'!$A$1:$AH$65</definedName>
    <definedName name="_xlnm.Print_Area" localSheetId="1">'Total Summary'!$A$1:$O$30</definedName>
    <definedName name="_xlnm.Print_Titles" localSheetId="2">'Base Year'!$1:$3</definedName>
    <definedName name="_xlnm.Print_Titles" localSheetId="3">'Option Year 1'!$1:$3</definedName>
    <definedName name="_xlnm.Print_Titles" localSheetId="4">'Option Year 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8" l="1"/>
  <c r="M35" i="8"/>
  <c r="M32" i="8"/>
  <c r="M31" i="8"/>
  <c r="M30" i="8"/>
  <c r="M23" i="8"/>
  <c r="M22" i="8"/>
  <c r="M19" i="8"/>
  <c r="M20" i="8" s="1"/>
  <c r="M18" i="8"/>
  <c r="M17" i="8"/>
  <c r="M10" i="8"/>
  <c r="M9" i="8"/>
  <c r="M6" i="8"/>
  <c r="M5" i="8"/>
  <c r="M4" i="8"/>
  <c r="AG54" i="17"/>
  <c r="AH54" i="17" s="1"/>
  <c r="AF65" i="17"/>
  <c r="AD64" i="17"/>
  <c r="AG64" i="17" s="1"/>
  <c r="AD62" i="17"/>
  <c r="AD60" i="17"/>
  <c r="AG60" i="17" s="1"/>
  <c r="AD58" i="17"/>
  <c r="AD54" i="17"/>
  <c r="AD52" i="17"/>
  <c r="AG52" i="17" s="1"/>
  <c r="AD50" i="17"/>
  <c r="AG50" i="17" s="1"/>
  <c r="AD47" i="17"/>
  <c r="AG47" i="17" s="1"/>
  <c r="AD45" i="17"/>
  <c r="AG45" i="17" s="1"/>
  <c r="AD42" i="17"/>
  <c r="AG42" i="17" s="1"/>
  <c r="AD40" i="17"/>
  <c r="AG40" i="17" s="1"/>
  <c r="AD37" i="17"/>
  <c r="AG37" i="17" s="1"/>
  <c r="AH37" i="17" s="1"/>
  <c r="AD35" i="17"/>
  <c r="AG35" i="17" s="1"/>
  <c r="AH35" i="17" s="1"/>
  <c r="AD33" i="17"/>
  <c r="AG33" i="17" s="1"/>
  <c r="AD31" i="17"/>
  <c r="AD27" i="17"/>
  <c r="AD25" i="17"/>
  <c r="AG25" i="17" s="1"/>
  <c r="AH25" i="17" s="1"/>
  <c r="AD22" i="17"/>
  <c r="AG22" i="17" s="1"/>
  <c r="AD19" i="17"/>
  <c r="AD17" i="17"/>
  <c r="AG17" i="17" s="1"/>
  <c r="AD13" i="17"/>
  <c r="AG13" i="17" s="1"/>
  <c r="AH13" i="17" s="1"/>
  <c r="AD11" i="17"/>
  <c r="AG11" i="17" s="1"/>
  <c r="AH11" i="17" s="1"/>
  <c r="AD9" i="17"/>
  <c r="AG9" i="17" s="1"/>
  <c r="AH9" i="17" s="1"/>
  <c r="AD7" i="17"/>
  <c r="AG7" i="17" s="1"/>
  <c r="AH7" i="17" s="1"/>
  <c r="AD64" i="14"/>
  <c r="AG64" i="14" s="1"/>
  <c r="AH64" i="14" s="1"/>
  <c r="AD62" i="14"/>
  <c r="AD60" i="14"/>
  <c r="AG60" i="14" s="1"/>
  <c r="AH60" i="14" s="1"/>
  <c r="AD58" i="14"/>
  <c r="AG58" i="14" s="1"/>
  <c r="AH58" i="14" s="1"/>
  <c r="AG54" i="14"/>
  <c r="AH54" i="14" s="1"/>
  <c r="AD54" i="14"/>
  <c r="AD52" i="14"/>
  <c r="AG52" i="14" s="1"/>
  <c r="AH52" i="14" s="1"/>
  <c r="AD50" i="14"/>
  <c r="AG50" i="14" s="1"/>
  <c r="AH50" i="14" s="1"/>
  <c r="AD47" i="14"/>
  <c r="AG47" i="14" s="1"/>
  <c r="AH47" i="14" s="1"/>
  <c r="AD45" i="14"/>
  <c r="AG45" i="14" s="1"/>
  <c r="AH45" i="14" s="1"/>
  <c r="AD42" i="14"/>
  <c r="AG42" i="14" s="1"/>
  <c r="AH42" i="14" s="1"/>
  <c r="AD40" i="14"/>
  <c r="AG40" i="14" s="1"/>
  <c r="AH40" i="14" s="1"/>
  <c r="AD37" i="14"/>
  <c r="AG37" i="14" s="1"/>
  <c r="AH37" i="14" s="1"/>
  <c r="AD35" i="14"/>
  <c r="AG35" i="14" s="1"/>
  <c r="AH35" i="14" s="1"/>
  <c r="AD33" i="14"/>
  <c r="AG33" i="14" s="1"/>
  <c r="AH33" i="14" s="1"/>
  <c r="AD31" i="14"/>
  <c r="AD27" i="14"/>
  <c r="AG27" i="14" s="1"/>
  <c r="AH27" i="14" s="1"/>
  <c r="AG25" i="14"/>
  <c r="AH25" i="14" s="1"/>
  <c r="AD25" i="14"/>
  <c r="AD22" i="14"/>
  <c r="AG22" i="14" s="1"/>
  <c r="AH22" i="14" s="1"/>
  <c r="AD19" i="14"/>
  <c r="AD17" i="14"/>
  <c r="AG17" i="14" s="1"/>
  <c r="AH17" i="14" s="1"/>
  <c r="AD13" i="14"/>
  <c r="AG13" i="14" s="1"/>
  <c r="AH13" i="14" s="1"/>
  <c r="AG11" i="14"/>
  <c r="AH11" i="14" s="1"/>
  <c r="AD11" i="14"/>
  <c r="AG9" i="14"/>
  <c r="AH9" i="14" s="1"/>
  <c r="AD9" i="14"/>
  <c r="AD7" i="14"/>
  <c r="AG7" i="14" s="1"/>
  <c r="AH7" i="14" s="1"/>
  <c r="AD64" i="2"/>
  <c r="AD62" i="2"/>
  <c r="AD60" i="2"/>
  <c r="AD58" i="2"/>
  <c r="AD54" i="2"/>
  <c r="AG54" i="2" s="1"/>
  <c r="AH54" i="2" s="1"/>
  <c r="AD52" i="2"/>
  <c r="AD50" i="2"/>
  <c r="AD47" i="2"/>
  <c r="AG47" i="2" s="1"/>
  <c r="AH47" i="2" s="1"/>
  <c r="AD45" i="2"/>
  <c r="AD42" i="2"/>
  <c r="AD40" i="2"/>
  <c r="AD37" i="2"/>
  <c r="AD35" i="2"/>
  <c r="AG35" i="2" s="1"/>
  <c r="AH35" i="2" s="1"/>
  <c r="AD33" i="2"/>
  <c r="AD31" i="2"/>
  <c r="AD27" i="2"/>
  <c r="AG27" i="2" s="1"/>
  <c r="AH27" i="2" s="1"/>
  <c r="AD25" i="2"/>
  <c r="AD22" i="2"/>
  <c r="AD19" i="2"/>
  <c r="AD17" i="2"/>
  <c r="AD13" i="2"/>
  <c r="AG13" i="2" s="1"/>
  <c r="AH13" i="2" s="1"/>
  <c r="AD11" i="2"/>
  <c r="AD9" i="2"/>
  <c r="AG64" i="2"/>
  <c r="AH64" i="2" s="1"/>
  <c r="AG60" i="2"/>
  <c r="AG58" i="2"/>
  <c r="AH58" i="2" s="1"/>
  <c r="AG52" i="2"/>
  <c r="AH52" i="2" s="1"/>
  <c r="AG50" i="2"/>
  <c r="AH50" i="2" s="1"/>
  <c r="AG45" i="2"/>
  <c r="AH45" i="2" s="1"/>
  <c r="AG42" i="2"/>
  <c r="AH42" i="2" s="1"/>
  <c r="AG40" i="2"/>
  <c r="AH40" i="2" s="1"/>
  <c r="AG37" i="2"/>
  <c r="AG33" i="2"/>
  <c r="AH33" i="2" s="1"/>
  <c r="AG25" i="2"/>
  <c r="AH25" i="2" s="1"/>
  <c r="AG22" i="2"/>
  <c r="AH22" i="2" s="1"/>
  <c r="AG17" i="2"/>
  <c r="AG11" i="2"/>
  <c r="AH11" i="2" s="1"/>
  <c r="AG9" i="2"/>
  <c r="AH60" i="2"/>
  <c r="AH37" i="2"/>
  <c r="AH17" i="2"/>
  <c r="AH9" i="2"/>
  <c r="AG7" i="2"/>
  <c r="AH7" i="2" s="1"/>
  <c r="AD7" i="2"/>
  <c r="AG27" i="17" l="1"/>
  <c r="AH27" i="17" s="1"/>
  <c r="AH33" i="17"/>
  <c r="AH64" i="17"/>
  <c r="AH52" i="17"/>
  <c r="AH45" i="17"/>
  <c r="AH47" i="17"/>
  <c r="AG58" i="17"/>
  <c r="AH58" i="17" s="1"/>
  <c r="AH40" i="17"/>
  <c r="AH50" i="17"/>
  <c r="AH17" i="17"/>
  <c r="AH22" i="17"/>
  <c r="AH42" i="17"/>
  <c r="AH60" i="17"/>
  <c r="L12" i="1" l="1"/>
  <c r="K10" i="1"/>
  <c r="K8" i="1"/>
  <c r="X62" i="17"/>
  <c r="AG62" i="17" s="1"/>
  <c r="AH62" i="17" s="1"/>
  <c r="X31" i="17"/>
  <c r="AG31" i="17" s="1"/>
  <c r="AH31" i="17" s="1"/>
  <c r="X62" i="14"/>
  <c r="X31" i="14"/>
  <c r="AG31" i="14" s="1"/>
  <c r="AH31" i="14" s="1"/>
  <c r="X31" i="2"/>
  <c r="AG31" i="2" s="1"/>
  <c r="AH31" i="2" s="1"/>
  <c r="X62" i="2"/>
  <c r="AG62" i="2" s="1"/>
  <c r="AH62" i="2" s="1"/>
  <c r="L10" i="1"/>
  <c r="L8" i="1"/>
  <c r="L6" i="1"/>
  <c r="K12" i="1"/>
  <c r="K6" i="1"/>
  <c r="I8" i="1"/>
  <c r="I6" i="1"/>
  <c r="H12" i="1"/>
  <c r="H10" i="1"/>
  <c r="H8" i="1"/>
  <c r="G10" i="1"/>
  <c r="F12" i="1"/>
  <c r="F10" i="1"/>
  <c r="F8" i="1"/>
  <c r="E12" i="1"/>
  <c r="E10" i="1"/>
  <c r="E8" i="1"/>
  <c r="D8" i="1"/>
  <c r="D12" i="1"/>
  <c r="D10" i="1"/>
  <c r="H6" i="1"/>
  <c r="G6" i="1"/>
  <c r="F6" i="1"/>
  <c r="E6" i="1"/>
  <c r="F48" i="9"/>
  <c r="F49" i="9" s="1"/>
  <c r="F42" i="9"/>
  <c r="L36" i="8"/>
  <c r="K36" i="8"/>
  <c r="H36" i="8"/>
  <c r="L35" i="8"/>
  <c r="K35" i="8"/>
  <c r="H35" i="8"/>
  <c r="L32" i="8"/>
  <c r="K32" i="8"/>
  <c r="H32" i="8"/>
  <c r="L31" i="8"/>
  <c r="K31" i="8"/>
  <c r="H31" i="8"/>
  <c r="L30" i="8"/>
  <c r="K30" i="8"/>
  <c r="H30" i="8"/>
  <c r="Z65" i="17"/>
  <c r="Y65" i="17"/>
  <c r="V65" i="17"/>
  <c r="O65" i="17"/>
  <c r="H65" i="17"/>
  <c r="T64" i="17"/>
  <c r="U64" i="17" s="1"/>
  <c r="W64" i="17" s="1"/>
  <c r="S64" i="17"/>
  <c r="R64" i="17"/>
  <c r="L64" i="17"/>
  <c r="K64" i="17"/>
  <c r="E64" i="17"/>
  <c r="D64" i="17"/>
  <c r="S62" i="17"/>
  <c r="R62" i="17"/>
  <c r="L62" i="17"/>
  <c r="K62" i="17"/>
  <c r="F62" i="17"/>
  <c r="G62" i="17" s="1"/>
  <c r="I62" i="17" s="1"/>
  <c r="E62" i="17"/>
  <c r="D62" i="17"/>
  <c r="S60" i="17"/>
  <c r="R60" i="17"/>
  <c r="M60" i="17"/>
  <c r="N60" i="17" s="1"/>
  <c r="P60" i="17" s="1"/>
  <c r="L60" i="17"/>
  <c r="K60" i="17"/>
  <c r="E60" i="17"/>
  <c r="D60" i="17"/>
  <c r="T58" i="17"/>
  <c r="U58" i="17" s="1"/>
  <c r="W58" i="17" s="1"/>
  <c r="S58" i="17"/>
  <c r="R58" i="17"/>
  <c r="L58" i="17"/>
  <c r="K58" i="17"/>
  <c r="E58" i="17"/>
  <c r="D58" i="17"/>
  <c r="S54" i="17"/>
  <c r="R54" i="17"/>
  <c r="L54" i="17"/>
  <c r="K54" i="17"/>
  <c r="F54" i="17"/>
  <c r="E54" i="17"/>
  <c r="D54" i="17"/>
  <c r="S52" i="17"/>
  <c r="R52" i="17"/>
  <c r="M52" i="17"/>
  <c r="L52" i="17"/>
  <c r="K52" i="17"/>
  <c r="E52" i="17"/>
  <c r="D52" i="17"/>
  <c r="F52" i="17" s="1"/>
  <c r="T50" i="17"/>
  <c r="S50" i="17"/>
  <c r="R50" i="17"/>
  <c r="L50" i="17"/>
  <c r="K50" i="17"/>
  <c r="G50" i="17"/>
  <c r="I50" i="17" s="1"/>
  <c r="F50" i="17"/>
  <c r="E50" i="17"/>
  <c r="D50" i="17"/>
  <c r="S47" i="17"/>
  <c r="R47" i="17"/>
  <c r="L47" i="17"/>
  <c r="K47" i="17"/>
  <c r="E47" i="17"/>
  <c r="F47" i="17" s="1"/>
  <c r="D47" i="17"/>
  <c r="S45" i="17"/>
  <c r="R45" i="17"/>
  <c r="M45" i="17"/>
  <c r="N45" i="17" s="1"/>
  <c r="P45" i="17" s="1"/>
  <c r="L45" i="17"/>
  <c r="K45" i="17"/>
  <c r="E45" i="17"/>
  <c r="D45" i="17"/>
  <c r="T42" i="17"/>
  <c r="U42" i="17" s="1"/>
  <c r="W42" i="17" s="1"/>
  <c r="S42" i="17"/>
  <c r="R42" i="17"/>
  <c r="L42" i="17"/>
  <c r="K42" i="17"/>
  <c r="E42" i="17"/>
  <c r="D42" i="17"/>
  <c r="S40" i="17"/>
  <c r="R40" i="17"/>
  <c r="L40" i="17"/>
  <c r="K40" i="17"/>
  <c r="E40" i="17"/>
  <c r="F40" i="17" s="1"/>
  <c r="D40" i="17"/>
  <c r="S37" i="17"/>
  <c r="R37" i="17"/>
  <c r="L37" i="17"/>
  <c r="K37" i="17"/>
  <c r="E37" i="17"/>
  <c r="D37" i="17"/>
  <c r="F37" i="17" s="1"/>
  <c r="S35" i="17"/>
  <c r="T35" i="17" s="1"/>
  <c r="R35" i="17"/>
  <c r="L35" i="17"/>
  <c r="K35" i="17"/>
  <c r="E35" i="17"/>
  <c r="D35" i="17"/>
  <c r="F35" i="17" s="1"/>
  <c r="G35" i="17" s="1"/>
  <c r="I35" i="17" s="1"/>
  <c r="S33" i="17"/>
  <c r="R33" i="17"/>
  <c r="T33" i="17" s="1"/>
  <c r="L33" i="17"/>
  <c r="K33" i="17"/>
  <c r="M33" i="17" s="1"/>
  <c r="N33" i="17" s="1"/>
  <c r="P33" i="17" s="1"/>
  <c r="E33" i="17"/>
  <c r="D33" i="17"/>
  <c r="S31" i="17"/>
  <c r="R31" i="17"/>
  <c r="N31" i="17"/>
  <c r="P31" i="17" s="1"/>
  <c r="M31" i="17"/>
  <c r="L31" i="17"/>
  <c r="K31" i="17"/>
  <c r="E31" i="17"/>
  <c r="D31" i="17"/>
  <c r="T27" i="17"/>
  <c r="W27" i="17" s="1"/>
  <c r="S27" i="17"/>
  <c r="R27" i="17"/>
  <c r="L27" i="17"/>
  <c r="K27" i="17"/>
  <c r="M27" i="17" s="1"/>
  <c r="P27" i="17" s="1"/>
  <c r="E27" i="17"/>
  <c r="F27" i="17" s="1"/>
  <c r="I27" i="17" s="1"/>
  <c r="D27" i="17"/>
  <c r="S25" i="17"/>
  <c r="R25" i="17"/>
  <c r="L25" i="17"/>
  <c r="K25" i="17"/>
  <c r="E25" i="17"/>
  <c r="D25" i="17"/>
  <c r="F25" i="17" s="1"/>
  <c r="S22" i="17"/>
  <c r="R22" i="17"/>
  <c r="L22" i="17"/>
  <c r="K22" i="17"/>
  <c r="E22" i="17"/>
  <c r="D22" i="17"/>
  <c r="F22" i="17" s="1"/>
  <c r="G22" i="17" s="1"/>
  <c r="I22" i="17" s="1"/>
  <c r="S19" i="17"/>
  <c r="R19" i="17"/>
  <c r="L19" i="17"/>
  <c r="K19" i="17"/>
  <c r="F19" i="17"/>
  <c r="E19" i="17"/>
  <c r="D19" i="17"/>
  <c r="X17" i="17"/>
  <c r="S17" i="17"/>
  <c r="R17" i="17"/>
  <c r="T17" i="17" s="1"/>
  <c r="N17" i="17"/>
  <c r="P17" i="17" s="1"/>
  <c r="M17" i="17"/>
  <c r="L17" i="17"/>
  <c r="K17" i="17"/>
  <c r="E17" i="17"/>
  <c r="D17" i="17"/>
  <c r="U13" i="17"/>
  <c r="W13" i="17" s="1"/>
  <c r="T13" i="17"/>
  <c r="S13" i="17"/>
  <c r="R13" i="17"/>
  <c r="L13" i="17"/>
  <c r="K13" i="17"/>
  <c r="E13" i="17"/>
  <c r="D13" i="17"/>
  <c r="T11" i="17"/>
  <c r="S11" i="17"/>
  <c r="R11" i="17"/>
  <c r="L11" i="17"/>
  <c r="K11" i="17"/>
  <c r="M11" i="17" s="1"/>
  <c r="G11" i="17"/>
  <c r="I11" i="17" s="1"/>
  <c r="F11" i="17"/>
  <c r="E11" i="17"/>
  <c r="D11" i="17"/>
  <c r="S9" i="17"/>
  <c r="R9" i="17"/>
  <c r="N9" i="17"/>
  <c r="P9" i="17" s="1"/>
  <c r="M9" i="17"/>
  <c r="L9" i="17"/>
  <c r="K9" i="17"/>
  <c r="E9" i="17"/>
  <c r="D9" i="17"/>
  <c r="S7" i="17"/>
  <c r="R7" i="17"/>
  <c r="L7" i="17"/>
  <c r="K7" i="17"/>
  <c r="E7" i="17"/>
  <c r="D7" i="17"/>
  <c r="G12" i="1" l="1"/>
  <c r="AG62" i="14"/>
  <c r="AH62" i="14" s="1"/>
  <c r="M38" i="8"/>
  <c r="M33" i="8"/>
  <c r="M25" i="17"/>
  <c r="N25" i="17" s="1"/>
  <c r="P25" i="17" s="1"/>
  <c r="F9" i="17"/>
  <c r="G9" i="17" s="1"/>
  <c r="I9" i="17" s="1"/>
  <c r="T19" i="17"/>
  <c r="U19" i="17" s="1"/>
  <c r="W19" i="17" s="1"/>
  <c r="F31" i="17"/>
  <c r="G31" i="17" s="1"/>
  <c r="I31" i="17" s="1"/>
  <c r="U60" i="17"/>
  <c r="W60" i="17" s="1"/>
  <c r="N58" i="17"/>
  <c r="P58" i="17" s="1"/>
  <c r="M58" i="17"/>
  <c r="N22" i="17"/>
  <c r="P22" i="17" s="1"/>
  <c r="N35" i="17"/>
  <c r="P35" i="17" s="1"/>
  <c r="U45" i="17"/>
  <c r="W45" i="17" s="1"/>
  <c r="F60" i="17"/>
  <c r="G60" i="17"/>
  <c r="I60" i="17" s="1"/>
  <c r="T62" i="17"/>
  <c r="U62" i="17" s="1"/>
  <c r="W62" i="17" s="1"/>
  <c r="N37" i="17"/>
  <c r="P37" i="17" s="1"/>
  <c r="T22" i="17"/>
  <c r="U22" i="17" s="1"/>
  <c r="W22" i="17" s="1"/>
  <c r="U31" i="17"/>
  <c r="W31" i="17" s="1"/>
  <c r="M37" i="17"/>
  <c r="U47" i="17"/>
  <c r="W47" i="17" s="1"/>
  <c r="T47" i="17"/>
  <c r="N54" i="17"/>
  <c r="P54" i="17" s="1"/>
  <c r="U25" i="17"/>
  <c r="W25" i="17" s="1"/>
  <c r="N50" i="17"/>
  <c r="P50" i="17" s="1"/>
  <c r="G47" i="17"/>
  <c r="I47" i="17" s="1"/>
  <c r="T54" i="17"/>
  <c r="U54" i="17" s="1"/>
  <c r="W54" i="17" s="1"/>
  <c r="M13" i="17"/>
  <c r="N13" i="17" s="1"/>
  <c r="P13" i="17" s="1"/>
  <c r="G19" i="17"/>
  <c r="I19" i="17" s="1"/>
  <c r="F33" i="17"/>
  <c r="G33" i="17"/>
  <c r="I33" i="17" s="1"/>
  <c r="U40" i="17"/>
  <c r="W40" i="17" s="1"/>
  <c r="T40" i="17"/>
  <c r="M42" i="17"/>
  <c r="N42" i="17" s="1"/>
  <c r="P42" i="17" s="1"/>
  <c r="U50" i="17"/>
  <c r="W50" i="17" s="1"/>
  <c r="N52" i="17"/>
  <c r="P52" i="17" s="1"/>
  <c r="U35" i="17"/>
  <c r="W35" i="17" s="1"/>
  <c r="G40" i="17"/>
  <c r="I40" i="17" s="1"/>
  <c r="M7" i="17"/>
  <c r="N7" i="17" s="1"/>
  <c r="P7" i="17" s="1"/>
  <c r="U11" i="17"/>
  <c r="W11" i="17" s="1"/>
  <c r="F17" i="17"/>
  <c r="G17" i="17" s="1"/>
  <c r="I17" i="17" s="1"/>
  <c r="F45" i="17"/>
  <c r="G45" i="17" s="1"/>
  <c r="I45" i="17" s="1"/>
  <c r="G54" i="17"/>
  <c r="I54" i="17" s="1"/>
  <c r="N19" i="17"/>
  <c r="P19" i="17" s="1"/>
  <c r="M64" i="17"/>
  <c r="N64" i="17" s="1"/>
  <c r="P64" i="17" s="1"/>
  <c r="F7" i="17"/>
  <c r="I7" i="17" s="1"/>
  <c r="D6" i="1" s="1"/>
  <c r="T9" i="17"/>
  <c r="U9" i="17" s="1"/>
  <c r="W9" i="17" s="1"/>
  <c r="M22" i="17"/>
  <c r="M35" i="17"/>
  <c r="M50" i="17"/>
  <c r="N11" i="17"/>
  <c r="P11" i="17" s="1"/>
  <c r="F13" i="17"/>
  <c r="G13" i="17" s="1"/>
  <c r="I13" i="17" s="1"/>
  <c r="U17" i="17"/>
  <c r="W17" i="17" s="1"/>
  <c r="G25" i="17"/>
  <c r="I25" i="17" s="1"/>
  <c r="T31" i="17"/>
  <c r="U33" i="17"/>
  <c r="W33" i="17" s="1"/>
  <c r="G37" i="17"/>
  <c r="I37" i="17" s="1"/>
  <c r="T45" i="17"/>
  <c r="G52" i="17"/>
  <c r="I52" i="17" s="1"/>
  <c r="T60" i="17"/>
  <c r="M62" i="17"/>
  <c r="N62" i="17" s="1"/>
  <c r="P62" i="17" s="1"/>
  <c r="T7" i="17"/>
  <c r="U7" i="17" s="1"/>
  <c r="W7" i="17" s="1"/>
  <c r="M19" i="17"/>
  <c r="T25" i="17"/>
  <c r="T37" i="17"/>
  <c r="U37" i="17" s="1"/>
  <c r="W37" i="17" s="1"/>
  <c r="M40" i="17"/>
  <c r="N40" i="17" s="1"/>
  <c r="P40" i="17" s="1"/>
  <c r="F42" i="17"/>
  <c r="G42" i="17" s="1"/>
  <c r="I42" i="17" s="1"/>
  <c r="M47" i="17"/>
  <c r="N47" i="17" s="1"/>
  <c r="P47" i="17" s="1"/>
  <c r="T52" i="17"/>
  <c r="U52" i="17" s="1"/>
  <c r="W52" i="17" s="1"/>
  <c r="M54" i="17"/>
  <c r="F58" i="17"/>
  <c r="G58" i="17" s="1"/>
  <c r="I58" i="17" s="1"/>
  <c r="F64" i="17"/>
  <c r="G64" i="17" s="1"/>
  <c r="I64" i="17" s="1"/>
  <c r="M37" i="8" l="1"/>
  <c r="I65" i="17"/>
  <c r="P65" i="17"/>
  <c r="W65" i="17"/>
  <c r="Y65" i="14"/>
  <c r="AC65" i="2"/>
  <c r="AB65" i="2"/>
  <c r="AA65" i="2"/>
  <c r="S64" i="14"/>
  <c r="R64" i="14"/>
  <c r="S62" i="14"/>
  <c r="R62" i="14"/>
  <c r="S60" i="14"/>
  <c r="R60" i="14"/>
  <c r="S58" i="14"/>
  <c r="R58" i="14"/>
  <c r="S54" i="14"/>
  <c r="R54" i="14"/>
  <c r="S52" i="14"/>
  <c r="R52" i="14"/>
  <c r="S50" i="14"/>
  <c r="R50" i="14"/>
  <c r="S47" i="14"/>
  <c r="R47" i="14"/>
  <c r="S45" i="14"/>
  <c r="R45" i="14"/>
  <c r="S42" i="14"/>
  <c r="R42" i="14"/>
  <c r="S40" i="14"/>
  <c r="R40" i="14"/>
  <c r="S37" i="14"/>
  <c r="R37" i="14"/>
  <c r="S35" i="14"/>
  <c r="R35" i="14"/>
  <c r="S33" i="14"/>
  <c r="R33" i="14"/>
  <c r="S31" i="14"/>
  <c r="R31" i="14"/>
  <c r="S27" i="14"/>
  <c r="R27" i="14"/>
  <c r="S25" i="14"/>
  <c r="R25" i="14"/>
  <c r="S22" i="14"/>
  <c r="R22" i="14"/>
  <c r="S19" i="14"/>
  <c r="R19" i="14"/>
  <c r="S17" i="14"/>
  <c r="R17" i="14"/>
  <c r="S13" i="14"/>
  <c r="R13" i="14"/>
  <c r="S11" i="14"/>
  <c r="R11" i="14"/>
  <c r="S9" i="14"/>
  <c r="R9" i="14"/>
  <c r="S7" i="14"/>
  <c r="R7" i="14"/>
  <c r="L64" i="14"/>
  <c r="K64" i="14"/>
  <c r="L62" i="14"/>
  <c r="K62" i="14"/>
  <c r="L60" i="14"/>
  <c r="K60" i="14"/>
  <c r="L58" i="14"/>
  <c r="K58" i="14"/>
  <c r="L54" i="14"/>
  <c r="K54" i="14"/>
  <c r="L52" i="14"/>
  <c r="K52" i="14"/>
  <c r="L50" i="14"/>
  <c r="K50" i="14"/>
  <c r="L47" i="14"/>
  <c r="K47" i="14"/>
  <c r="L45" i="14"/>
  <c r="K45" i="14"/>
  <c r="L42" i="14"/>
  <c r="K42" i="14"/>
  <c r="L40" i="14"/>
  <c r="K40" i="14"/>
  <c r="L37" i="14"/>
  <c r="K37" i="14"/>
  <c r="L35" i="14"/>
  <c r="K35" i="14"/>
  <c r="L33" i="14"/>
  <c r="K33" i="14"/>
  <c r="L31" i="14"/>
  <c r="K31" i="14"/>
  <c r="L27" i="14"/>
  <c r="K27" i="14"/>
  <c r="L25" i="14"/>
  <c r="K25" i="14"/>
  <c r="L22" i="14"/>
  <c r="K22" i="14"/>
  <c r="L19" i="14"/>
  <c r="K19" i="14"/>
  <c r="L17" i="14"/>
  <c r="K17" i="14"/>
  <c r="L13" i="14"/>
  <c r="K13" i="14"/>
  <c r="L11" i="14"/>
  <c r="K11" i="14"/>
  <c r="L9" i="14"/>
  <c r="K9" i="14"/>
  <c r="L7" i="14"/>
  <c r="K7" i="14"/>
  <c r="S64" i="2"/>
  <c r="R64" i="2"/>
  <c r="S62" i="2"/>
  <c r="R62" i="2"/>
  <c r="S60" i="2"/>
  <c r="R60" i="2"/>
  <c r="S58" i="2"/>
  <c r="R58" i="2"/>
  <c r="S54" i="2"/>
  <c r="R54" i="2"/>
  <c r="S52" i="2"/>
  <c r="R52" i="2"/>
  <c r="S50" i="2"/>
  <c r="R50" i="2"/>
  <c r="S47" i="2"/>
  <c r="R47" i="2"/>
  <c r="S45" i="2"/>
  <c r="R45" i="2"/>
  <c r="S42" i="2"/>
  <c r="R42" i="2"/>
  <c r="S40" i="2"/>
  <c r="R40" i="2"/>
  <c r="S37" i="2"/>
  <c r="R37" i="2"/>
  <c r="S35" i="2"/>
  <c r="R35" i="2"/>
  <c r="S33" i="2"/>
  <c r="R33" i="2"/>
  <c r="S31" i="2"/>
  <c r="R31" i="2"/>
  <c r="S27" i="2"/>
  <c r="R27" i="2"/>
  <c r="S25" i="2"/>
  <c r="R25" i="2"/>
  <c r="S22" i="2"/>
  <c r="R22" i="2"/>
  <c r="S19" i="2"/>
  <c r="R19" i="2"/>
  <c r="S17" i="2"/>
  <c r="R17" i="2"/>
  <c r="S13" i="2"/>
  <c r="R13" i="2"/>
  <c r="S11" i="2"/>
  <c r="R11" i="2"/>
  <c r="S9" i="2"/>
  <c r="R9" i="2"/>
  <c r="S7" i="2"/>
  <c r="R7" i="2"/>
  <c r="V65" i="2"/>
  <c r="L64" i="2"/>
  <c r="K64" i="2"/>
  <c r="L62" i="2"/>
  <c r="K62" i="2"/>
  <c r="L60" i="2"/>
  <c r="K60" i="2"/>
  <c r="L58" i="2"/>
  <c r="K58" i="2"/>
  <c r="L54" i="2"/>
  <c r="K54" i="2"/>
  <c r="L52" i="2"/>
  <c r="K52" i="2"/>
  <c r="L50" i="2"/>
  <c r="K50" i="2"/>
  <c r="L47" i="2"/>
  <c r="K47" i="2"/>
  <c r="L45" i="2"/>
  <c r="K45" i="2"/>
  <c r="L42" i="2"/>
  <c r="K42" i="2"/>
  <c r="L40" i="2"/>
  <c r="K40" i="2"/>
  <c r="L37" i="2"/>
  <c r="K37" i="2"/>
  <c r="L35" i="2"/>
  <c r="K35" i="2"/>
  <c r="L33" i="2"/>
  <c r="K33" i="2"/>
  <c r="L31" i="2"/>
  <c r="K31" i="2"/>
  <c r="L27" i="2"/>
  <c r="K27" i="2"/>
  <c r="L25" i="2"/>
  <c r="K25" i="2"/>
  <c r="L22" i="2"/>
  <c r="K22" i="2"/>
  <c r="L19" i="2"/>
  <c r="K19" i="2"/>
  <c r="L17" i="2"/>
  <c r="K17" i="2"/>
  <c r="L13" i="2"/>
  <c r="K13" i="2"/>
  <c r="L11" i="2"/>
  <c r="K11" i="2"/>
  <c r="L9" i="2"/>
  <c r="K9" i="2"/>
  <c r="L7" i="2"/>
  <c r="K7" i="2"/>
  <c r="O65" i="2"/>
  <c r="Y65" i="2"/>
  <c r="Z65" i="14"/>
  <c r="E64" i="14"/>
  <c r="D64" i="14"/>
  <c r="I12" i="1"/>
  <c r="E62" i="14"/>
  <c r="D62" i="14"/>
  <c r="E60" i="14"/>
  <c r="D60" i="14"/>
  <c r="E58" i="14"/>
  <c r="D58" i="14"/>
  <c r="E54" i="14"/>
  <c r="D54" i="14"/>
  <c r="E52" i="14"/>
  <c r="D52" i="14"/>
  <c r="E50" i="14"/>
  <c r="D50" i="14"/>
  <c r="E47" i="14"/>
  <c r="D47" i="14"/>
  <c r="E45" i="14"/>
  <c r="D45" i="14"/>
  <c r="E42" i="14"/>
  <c r="D42" i="14"/>
  <c r="E40" i="14"/>
  <c r="D40" i="14"/>
  <c r="E37" i="14"/>
  <c r="D37" i="14"/>
  <c r="E35" i="14"/>
  <c r="D35" i="14"/>
  <c r="E33" i="14"/>
  <c r="D33" i="14"/>
  <c r="E31" i="14"/>
  <c r="D31" i="14"/>
  <c r="E27" i="14"/>
  <c r="D27" i="14"/>
  <c r="E25" i="14"/>
  <c r="D25" i="14"/>
  <c r="E22" i="14"/>
  <c r="D22" i="14"/>
  <c r="E19" i="14"/>
  <c r="D19" i="14"/>
  <c r="X17" i="14"/>
  <c r="E17" i="14"/>
  <c r="D17" i="14"/>
  <c r="E13" i="14"/>
  <c r="D13" i="14"/>
  <c r="E11" i="14"/>
  <c r="D11" i="14"/>
  <c r="E9" i="14"/>
  <c r="D9" i="14"/>
  <c r="E7" i="14"/>
  <c r="D7" i="14"/>
  <c r="E64" i="2"/>
  <c r="D64" i="2"/>
  <c r="E62" i="2"/>
  <c r="D62" i="2"/>
  <c r="E60" i="2"/>
  <c r="D60" i="2"/>
  <c r="E58" i="2"/>
  <c r="D58" i="2"/>
  <c r="E54" i="2"/>
  <c r="D54" i="2"/>
  <c r="E52" i="2"/>
  <c r="D52" i="2"/>
  <c r="E50" i="2"/>
  <c r="D50" i="2"/>
  <c r="E47" i="2"/>
  <c r="D47" i="2"/>
  <c r="E45" i="2"/>
  <c r="D45" i="2"/>
  <c r="E42" i="2"/>
  <c r="D42" i="2"/>
  <c r="E40" i="2"/>
  <c r="D40" i="2"/>
  <c r="E37" i="2"/>
  <c r="D37" i="2"/>
  <c r="E35" i="2"/>
  <c r="D35" i="2"/>
  <c r="E33" i="2"/>
  <c r="D33" i="2"/>
  <c r="E31" i="2"/>
  <c r="D31" i="2"/>
  <c r="E27" i="2"/>
  <c r="D27" i="2"/>
  <c r="E25" i="2"/>
  <c r="D25" i="2"/>
  <c r="E22" i="2"/>
  <c r="D22" i="2"/>
  <c r="E19" i="2"/>
  <c r="D19" i="2"/>
  <c r="E17" i="2"/>
  <c r="D17" i="2"/>
  <c r="E13" i="2"/>
  <c r="D13" i="2"/>
  <c r="E11" i="2"/>
  <c r="D11" i="2"/>
  <c r="E9" i="2"/>
  <c r="D9" i="2"/>
  <c r="E7" i="2"/>
  <c r="D7" i="2"/>
  <c r="AA65" i="17" l="1"/>
  <c r="AB65" i="17"/>
  <c r="H18" i="1" s="1"/>
  <c r="J6" i="1"/>
  <c r="T17" i="2"/>
  <c r="U17" i="2" s="1"/>
  <c r="W17" i="2" s="1"/>
  <c r="T19" i="2"/>
  <c r="U19" i="2" s="1"/>
  <c r="W19" i="2" s="1"/>
  <c r="T22" i="2"/>
  <c r="U22" i="2"/>
  <c r="W22" i="2" s="1"/>
  <c r="T31" i="2"/>
  <c r="U31" i="2" s="1"/>
  <c r="W31" i="2" s="1"/>
  <c r="T33" i="2"/>
  <c r="U33" i="2" s="1"/>
  <c r="W33" i="2" s="1"/>
  <c r="T35" i="2"/>
  <c r="U35" i="2" s="1"/>
  <c r="W35" i="2" s="1"/>
  <c r="T37" i="2"/>
  <c r="U37" i="2" s="1"/>
  <c r="W37" i="2" s="1"/>
  <c r="T45" i="2"/>
  <c r="U45" i="2" s="1"/>
  <c r="W45" i="2" s="1"/>
  <c r="T47" i="2"/>
  <c r="U47" i="2" s="1"/>
  <c r="W47" i="2" s="1"/>
  <c r="T58" i="2"/>
  <c r="U58" i="2" s="1"/>
  <c r="W58" i="2" s="1"/>
  <c r="T60" i="2"/>
  <c r="U60" i="2" s="1"/>
  <c r="W60" i="2" s="1"/>
  <c r="T62" i="2"/>
  <c r="U62" i="2" s="1"/>
  <c r="W62" i="2" s="1"/>
  <c r="T64" i="2"/>
  <c r="U64" i="2" s="1"/>
  <c r="W64" i="2" s="1"/>
  <c r="J12" i="1"/>
  <c r="M17" i="2"/>
  <c r="N17" i="2" s="1"/>
  <c r="P17" i="2" s="1"/>
  <c r="M19" i="2"/>
  <c r="N19" i="2" s="1"/>
  <c r="P19" i="2" s="1"/>
  <c r="M22" i="2"/>
  <c r="N22" i="2" s="1"/>
  <c r="P22" i="2" s="1"/>
  <c r="M31" i="2"/>
  <c r="N31" i="2" s="1"/>
  <c r="P31" i="2" s="1"/>
  <c r="M33" i="2"/>
  <c r="N33" i="2" s="1"/>
  <c r="P33" i="2" s="1"/>
  <c r="M35" i="2"/>
  <c r="N35" i="2" s="1"/>
  <c r="P35" i="2" s="1"/>
  <c r="M37" i="2"/>
  <c r="N37" i="2" s="1"/>
  <c r="P37" i="2" s="1"/>
  <c r="M45" i="2"/>
  <c r="N45" i="2" s="1"/>
  <c r="P45" i="2" s="1"/>
  <c r="M47" i="2"/>
  <c r="N47" i="2" s="1"/>
  <c r="P47" i="2" s="1"/>
  <c r="M58" i="2"/>
  <c r="N58" i="2" s="1"/>
  <c r="P58" i="2" s="1"/>
  <c r="M60" i="2"/>
  <c r="N60" i="2" s="1"/>
  <c r="P60" i="2" s="1"/>
  <c r="M62" i="2"/>
  <c r="N62" i="2" s="1"/>
  <c r="P62" i="2" s="1"/>
  <c r="M64" i="2"/>
  <c r="N64" i="2" s="1"/>
  <c r="P64" i="2" s="1"/>
  <c r="F7" i="14"/>
  <c r="G7" i="14" s="1"/>
  <c r="I7" i="14" s="1"/>
  <c r="F22" i="14"/>
  <c r="F25" i="14"/>
  <c r="F27" i="14"/>
  <c r="I27" i="14" s="1"/>
  <c r="F31" i="14"/>
  <c r="G31" i="14" s="1"/>
  <c r="I31" i="14" s="1"/>
  <c r="F33" i="14"/>
  <c r="F35" i="14"/>
  <c r="G35" i="14" s="1"/>
  <c r="I35" i="14" s="1"/>
  <c r="F37" i="14"/>
  <c r="F40" i="14"/>
  <c r="G40" i="14" s="1"/>
  <c r="I40" i="14" s="1"/>
  <c r="F42" i="14"/>
  <c r="F45" i="14"/>
  <c r="G45" i="14" s="1"/>
  <c r="I45" i="14" s="1"/>
  <c r="H65" i="14"/>
  <c r="O65" i="14"/>
  <c r="M17" i="14"/>
  <c r="N17" i="14" s="1"/>
  <c r="P17" i="14" s="1"/>
  <c r="M19" i="14"/>
  <c r="N19" i="14" s="1"/>
  <c r="P19" i="14" s="1"/>
  <c r="M25" i="14"/>
  <c r="N25" i="14" s="1"/>
  <c r="P25" i="14" s="1"/>
  <c r="M27" i="14"/>
  <c r="P27" i="14" s="1"/>
  <c r="M40" i="14"/>
  <c r="N40" i="14" s="1"/>
  <c r="P40" i="14" s="1"/>
  <c r="M42" i="14"/>
  <c r="N42" i="14" s="1"/>
  <c r="P42" i="14" s="1"/>
  <c r="M50" i="14"/>
  <c r="N50" i="14" s="1"/>
  <c r="P50" i="14" s="1"/>
  <c r="M52" i="14"/>
  <c r="N52" i="14" s="1"/>
  <c r="P52" i="14" s="1"/>
  <c r="M54" i="14"/>
  <c r="N54" i="14" s="1"/>
  <c r="P54" i="14" s="1"/>
  <c r="T7" i="14"/>
  <c r="T9" i="14"/>
  <c r="T11" i="14"/>
  <c r="T13" i="14"/>
  <c r="T22" i="14"/>
  <c r="U22" i="14" s="1"/>
  <c r="W22" i="14" s="1"/>
  <c r="T31" i="14"/>
  <c r="U31" i="14" s="1"/>
  <c r="W31" i="14" s="1"/>
  <c r="T33" i="14"/>
  <c r="U33" i="14" s="1"/>
  <c r="W33" i="14" s="1"/>
  <c r="T35" i="14"/>
  <c r="T37" i="14"/>
  <c r="U37" i="14" s="1"/>
  <c r="W37" i="14" s="1"/>
  <c r="T45" i="14"/>
  <c r="U45" i="14" s="1"/>
  <c r="W45" i="14" s="1"/>
  <c r="T47" i="14"/>
  <c r="U47" i="14" s="1"/>
  <c r="W47" i="14" s="1"/>
  <c r="T58" i="14"/>
  <c r="T60" i="14"/>
  <c r="T62" i="14"/>
  <c r="T64" i="14"/>
  <c r="F47" i="14"/>
  <c r="G47" i="14" s="1"/>
  <c r="I47" i="14" s="1"/>
  <c r="F50" i="14"/>
  <c r="G50" i="14" s="1"/>
  <c r="I50" i="14" s="1"/>
  <c r="F52" i="14"/>
  <c r="F54" i="14"/>
  <c r="G54" i="14" s="1"/>
  <c r="I54" i="14" s="1"/>
  <c r="F58" i="14"/>
  <c r="G58" i="14" s="1"/>
  <c r="I58" i="14" s="1"/>
  <c r="F60" i="14"/>
  <c r="G60" i="14" s="1"/>
  <c r="I60" i="14" s="1"/>
  <c r="F62" i="14"/>
  <c r="G62" i="14" s="1"/>
  <c r="I62" i="14" s="1"/>
  <c r="F64" i="14"/>
  <c r="G64" i="14" s="1"/>
  <c r="I64" i="14" s="1"/>
  <c r="M7" i="14"/>
  <c r="N7" i="14" s="1"/>
  <c r="P7" i="14" s="1"/>
  <c r="M9" i="14"/>
  <c r="N9" i="14" s="1"/>
  <c r="P9" i="14" s="1"/>
  <c r="M11" i="14"/>
  <c r="N11" i="14" s="1"/>
  <c r="P11" i="14" s="1"/>
  <c r="M13" i="14"/>
  <c r="N13" i="14" s="1"/>
  <c r="P13" i="14" s="1"/>
  <c r="M22" i="14"/>
  <c r="N22" i="14" s="1"/>
  <c r="P22" i="14" s="1"/>
  <c r="M31" i="14"/>
  <c r="N31" i="14" s="1"/>
  <c r="P31" i="14" s="1"/>
  <c r="M33" i="14"/>
  <c r="N33" i="14" s="1"/>
  <c r="P33" i="14" s="1"/>
  <c r="M35" i="14"/>
  <c r="N35" i="14" s="1"/>
  <c r="P35" i="14" s="1"/>
  <c r="M37" i="14"/>
  <c r="N37" i="14" s="1"/>
  <c r="P37" i="14" s="1"/>
  <c r="M45" i="14"/>
  <c r="N45" i="14" s="1"/>
  <c r="P45" i="14" s="1"/>
  <c r="M47" i="14"/>
  <c r="N47" i="14" s="1"/>
  <c r="P47" i="14" s="1"/>
  <c r="M58" i="14"/>
  <c r="N58" i="14" s="1"/>
  <c r="P58" i="14" s="1"/>
  <c r="M60" i="14"/>
  <c r="N60" i="14" s="1"/>
  <c r="P60" i="14" s="1"/>
  <c r="M62" i="14"/>
  <c r="N62" i="14" s="1"/>
  <c r="P62" i="14" s="1"/>
  <c r="M64" i="14"/>
  <c r="N64" i="14" s="1"/>
  <c r="P64" i="14" s="1"/>
  <c r="V65" i="14"/>
  <c r="T17" i="14"/>
  <c r="U17" i="14" s="1"/>
  <c r="W17" i="14" s="1"/>
  <c r="T19" i="14"/>
  <c r="U19" i="14" s="1"/>
  <c r="W19" i="14" s="1"/>
  <c r="T25" i="14"/>
  <c r="U25" i="14" s="1"/>
  <c r="W25" i="14" s="1"/>
  <c r="T27" i="14"/>
  <c r="W27" i="14" s="1"/>
  <c r="T40" i="14"/>
  <c r="U40" i="14" s="1"/>
  <c r="W40" i="14" s="1"/>
  <c r="T42" i="14"/>
  <c r="U42" i="14" s="1"/>
  <c r="W42" i="14" s="1"/>
  <c r="T50" i="14"/>
  <c r="U50" i="14" s="1"/>
  <c r="W50" i="14" s="1"/>
  <c r="T52" i="14"/>
  <c r="U52" i="14" s="1"/>
  <c r="W52" i="14" s="1"/>
  <c r="T54" i="14"/>
  <c r="U54" i="14" s="1"/>
  <c r="W54" i="14" s="1"/>
  <c r="F7" i="2"/>
  <c r="G7" i="2" s="1"/>
  <c r="I7" i="2" s="1"/>
  <c r="F9" i="2"/>
  <c r="G9" i="2" s="1"/>
  <c r="I9" i="2" s="1"/>
  <c r="F11" i="2"/>
  <c r="G11" i="2" s="1"/>
  <c r="I11" i="2" s="1"/>
  <c r="F13" i="2"/>
  <c r="G13" i="2" s="1"/>
  <c r="I13" i="2" s="1"/>
  <c r="F17" i="2"/>
  <c r="G17" i="2" s="1"/>
  <c r="I17" i="2" s="1"/>
  <c r="F19" i="2"/>
  <c r="G19" i="2" s="1"/>
  <c r="I19" i="2" s="1"/>
  <c r="F22" i="2"/>
  <c r="G22" i="2" s="1"/>
  <c r="I22" i="2" s="1"/>
  <c r="F25" i="2"/>
  <c r="G25" i="2" s="1"/>
  <c r="I25" i="2" s="1"/>
  <c r="F27" i="2"/>
  <c r="G27" i="2" s="1"/>
  <c r="I27" i="2" s="1"/>
  <c r="F31" i="2"/>
  <c r="G31" i="2" s="1"/>
  <c r="I31" i="2" s="1"/>
  <c r="F33" i="2"/>
  <c r="G33" i="2" s="1"/>
  <c r="I33" i="2" s="1"/>
  <c r="F35" i="2"/>
  <c r="G35" i="2" s="1"/>
  <c r="I35" i="2" s="1"/>
  <c r="F37" i="2"/>
  <c r="G37" i="2" s="1"/>
  <c r="I37" i="2" s="1"/>
  <c r="F40" i="2"/>
  <c r="G40" i="2" s="1"/>
  <c r="I40" i="2" s="1"/>
  <c r="F42" i="2"/>
  <c r="G42" i="2" s="1"/>
  <c r="I42" i="2" s="1"/>
  <c r="F45" i="2"/>
  <c r="G45" i="2" s="1"/>
  <c r="I45" i="2" s="1"/>
  <c r="F47" i="2"/>
  <c r="G47" i="2" s="1"/>
  <c r="I47" i="2" s="1"/>
  <c r="F50" i="2"/>
  <c r="G50" i="2" s="1"/>
  <c r="I50" i="2" s="1"/>
  <c r="F52" i="2"/>
  <c r="G52" i="2" s="1"/>
  <c r="I52" i="2" s="1"/>
  <c r="F54" i="2"/>
  <c r="G54" i="2" s="1"/>
  <c r="I54" i="2" s="1"/>
  <c r="F58" i="2"/>
  <c r="G58" i="2" s="1"/>
  <c r="I58" i="2" s="1"/>
  <c r="F60" i="2"/>
  <c r="G60" i="2" s="1"/>
  <c r="I60" i="2" s="1"/>
  <c r="F62" i="2"/>
  <c r="G62" i="2" s="1"/>
  <c r="I62" i="2" s="1"/>
  <c r="F64" i="2"/>
  <c r="G64" i="2" s="1"/>
  <c r="I64" i="2" s="1"/>
  <c r="M7" i="2"/>
  <c r="N7" i="2" s="1"/>
  <c r="P7" i="2" s="1"/>
  <c r="M9" i="2"/>
  <c r="N9" i="2" s="1"/>
  <c r="P9" i="2" s="1"/>
  <c r="M11" i="2"/>
  <c r="N11" i="2" s="1"/>
  <c r="P11" i="2" s="1"/>
  <c r="M13" i="2"/>
  <c r="N13" i="2" s="1"/>
  <c r="P13" i="2" s="1"/>
  <c r="M25" i="2"/>
  <c r="N25" i="2" s="1"/>
  <c r="P25" i="2" s="1"/>
  <c r="M27" i="2"/>
  <c r="N27" i="2" s="1"/>
  <c r="P27" i="2" s="1"/>
  <c r="M40" i="2"/>
  <c r="N40" i="2" s="1"/>
  <c r="P40" i="2" s="1"/>
  <c r="M42" i="2"/>
  <c r="N42" i="2" s="1"/>
  <c r="P42" i="2" s="1"/>
  <c r="M50" i="2"/>
  <c r="N50" i="2" s="1"/>
  <c r="P50" i="2" s="1"/>
  <c r="M52" i="2"/>
  <c r="N52" i="2" s="1"/>
  <c r="P52" i="2" s="1"/>
  <c r="M54" i="2"/>
  <c r="N54" i="2" s="1"/>
  <c r="P54" i="2" s="1"/>
  <c r="T7" i="2"/>
  <c r="U7" i="2" s="1"/>
  <c r="W7" i="2" s="1"/>
  <c r="T9" i="2"/>
  <c r="U9" i="2" s="1"/>
  <c r="W9" i="2" s="1"/>
  <c r="T11" i="2"/>
  <c r="U11" i="2" s="1"/>
  <c r="W11" i="2" s="1"/>
  <c r="T13" i="2"/>
  <c r="U13" i="2" s="1"/>
  <c r="W13" i="2" s="1"/>
  <c r="T25" i="2"/>
  <c r="T27" i="2"/>
  <c r="U27" i="2" s="1"/>
  <c r="W27" i="2" s="1"/>
  <c r="T40" i="2"/>
  <c r="T42" i="2"/>
  <c r="U42" i="2" s="1"/>
  <c r="W42" i="2" s="1"/>
  <c r="T50" i="2"/>
  <c r="U50" i="2" s="1"/>
  <c r="W50" i="2" s="1"/>
  <c r="T52" i="2"/>
  <c r="U52" i="2" s="1"/>
  <c r="W52" i="2" s="1"/>
  <c r="T54" i="2"/>
  <c r="U54" i="2" s="1"/>
  <c r="W54" i="2" s="1"/>
  <c r="F9" i="14"/>
  <c r="F11" i="14"/>
  <c r="F13" i="14"/>
  <c r="F17" i="14"/>
  <c r="G17" i="14" s="1"/>
  <c r="I17" i="14" s="1"/>
  <c r="F19" i="14"/>
  <c r="AF65" i="14"/>
  <c r="K23" i="8"/>
  <c r="K22" i="8"/>
  <c r="K19" i="8"/>
  <c r="K18" i="8"/>
  <c r="K17" i="8"/>
  <c r="K10" i="8"/>
  <c r="K9" i="8"/>
  <c r="K6" i="8"/>
  <c r="K5" i="8"/>
  <c r="K4" i="8"/>
  <c r="L23" i="8"/>
  <c r="H23" i="8"/>
  <c r="L22" i="8"/>
  <c r="H22" i="8"/>
  <c r="L19" i="8"/>
  <c r="H19" i="8"/>
  <c r="L18" i="8"/>
  <c r="H18" i="8"/>
  <c r="L17" i="8"/>
  <c r="H17" i="8"/>
  <c r="L10" i="8"/>
  <c r="H10" i="8"/>
  <c r="H9" i="8"/>
  <c r="L9" i="8"/>
  <c r="L6" i="8"/>
  <c r="L4" i="8"/>
  <c r="L5" i="8"/>
  <c r="H4" i="8"/>
  <c r="H6" i="8"/>
  <c r="H5" i="8"/>
  <c r="X17" i="2"/>
  <c r="F31" i="9"/>
  <c r="F25" i="9"/>
  <c r="F14" i="9"/>
  <c r="F8" i="9"/>
  <c r="U62" i="14" l="1"/>
  <c r="W62" i="14" s="1"/>
  <c r="U58" i="14"/>
  <c r="W58" i="14" s="1"/>
  <c r="U13" i="14"/>
  <c r="W13" i="14" s="1"/>
  <c r="U9" i="14"/>
  <c r="W9" i="14" s="1"/>
  <c r="G22" i="14"/>
  <c r="I22" i="14" s="1"/>
  <c r="G13" i="14"/>
  <c r="I13" i="14" s="1"/>
  <c r="G9" i="14"/>
  <c r="I9" i="14" s="1"/>
  <c r="U64" i="14"/>
  <c r="W64" i="14" s="1"/>
  <c r="U60" i="14"/>
  <c r="W60" i="14" s="1"/>
  <c r="U35" i="14"/>
  <c r="W35" i="14" s="1"/>
  <c r="U11" i="14"/>
  <c r="W11" i="14" s="1"/>
  <c r="U7" i="14"/>
  <c r="W7" i="14" s="1"/>
  <c r="U40" i="2"/>
  <c r="W40" i="2" s="1"/>
  <c r="U25" i="2"/>
  <c r="W25" i="2" s="1"/>
  <c r="G52" i="14"/>
  <c r="I52" i="14" s="1"/>
  <c r="G42" i="14"/>
  <c r="I42" i="14" s="1"/>
  <c r="G37" i="14"/>
  <c r="I37" i="14" s="1"/>
  <c r="G33" i="14"/>
  <c r="I33" i="14" s="1"/>
  <c r="G25" i="14"/>
  <c r="I25" i="14" s="1"/>
  <c r="G19" i="14"/>
  <c r="I19" i="14" s="1"/>
  <c r="G11" i="14"/>
  <c r="I11" i="14" s="1"/>
  <c r="M12" i="1"/>
  <c r="AF65" i="2"/>
  <c r="X19" i="17" l="1"/>
  <c r="AG19" i="17" s="1"/>
  <c r="X19" i="2"/>
  <c r="X19" i="14"/>
  <c r="AG19" i="14" s="1"/>
  <c r="AH19" i="14" s="1"/>
  <c r="W65" i="14"/>
  <c r="P65" i="2"/>
  <c r="D18" i="1" s="1"/>
  <c r="W65" i="2"/>
  <c r="I65" i="14"/>
  <c r="M7" i="8"/>
  <c r="M25" i="8"/>
  <c r="M24" i="8"/>
  <c r="AG19" i="2" l="1"/>
  <c r="AH19" i="2" s="1"/>
  <c r="G8" i="1"/>
  <c r="AH19" i="17"/>
  <c r="AG65" i="17"/>
  <c r="F20" i="1"/>
  <c r="AE65" i="17"/>
  <c r="X65" i="17"/>
  <c r="I10" i="1"/>
  <c r="F13" i="1"/>
  <c r="AA65" i="14"/>
  <c r="AB65" i="14"/>
  <c r="F18" i="1" s="1"/>
  <c r="L18" i="1" s="1"/>
  <c r="H13" i="1"/>
  <c r="X65" i="14"/>
  <c r="AE65" i="14"/>
  <c r="H65" i="2"/>
  <c r="AC65" i="17" l="1"/>
  <c r="H20" i="1"/>
  <c r="H24" i="1"/>
  <c r="AH65" i="17"/>
  <c r="H16" i="1" s="1"/>
  <c r="AG65" i="14"/>
  <c r="F24" i="1" s="1"/>
  <c r="AC65" i="14"/>
  <c r="J8" i="1"/>
  <c r="AD65" i="14"/>
  <c r="M11" i="8"/>
  <c r="Z65" i="2"/>
  <c r="F28" i="1" l="1"/>
  <c r="H21" i="1"/>
  <c r="H22" i="1"/>
  <c r="H23" i="1" s="1"/>
  <c r="H25" i="1"/>
  <c r="H19" i="1"/>
  <c r="AD65" i="17"/>
  <c r="H28" i="1" s="1"/>
  <c r="H26" i="1" s="1"/>
  <c r="AH65" i="14"/>
  <c r="F16" i="1" s="1"/>
  <c r="M10" i="1"/>
  <c r="F32" i="9"/>
  <c r="J10" i="1"/>
  <c r="F15" i="9"/>
  <c r="M12" i="8"/>
  <c r="F19" i="1" l="1"/>
  <c r="F25" i="1"/>
  <c r="F22" i="1"/>
  <c r="F23" i="1" s="1"/>
  <c r="F26" i="1"/>
  <c r="F21" i="1"/>
  <c r="N10" i="1"/>
  <c r="M8" i="1"/>
  <c r="N8" i="1" s="1"/>
  <c r="AE65" i="2"/>
  <c r="X65" i="2"/>
  <c r="AG65" i="2" l="1"/>
  <c r="D24" i="1" s="1"/>
  <c r="L24" i="1" s="1"/>
  <c r="D20" i="1"/>
  <c r="L20" i="1" s="1"/>
  <c r="AD65" i="2"/>
  <c r="M6" i="1"/>
  <c r="D28" i="1" l="1"/>
  <c r="L28" i="1" s="1"/>
  <c r="J13" i="1"/>
  <c r="M13" i="1"/>
  <c r="N12" i="1" l="1"/>
  <c r="D13" i="1" l="1"/>
  <c r="I65" i="2" l="1"/>
  <c r="AH65" i="2"/>
  <c r="D16" i="1" s="1"/>
  <c r="D26" i="1" l="1"/>
  <c r="L16" i="1"/>
  <c r="L26" i="1" s="1"/>
  <c r="D22" i="1"/>
  <c r="D19" i="1"/>
  <c r="D21" i="1"/>
  <c r="D25" i="1"/>
  <c r="D23" i="1" l="1"/>
  <c r="L22" i="1"/>
  <c r="L23" i="1" s="1"/>
  <c r="L25" i="1"/>
  <c r="L21" i="1"/>
  <c r="E13" i="1" l="1"/>
  <c r="P65" i="14"/>
  <c r="L19" i="1" l="1"/>
  <c r="N6" i="1"/>
  <c r="N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tc={3477E609-B89B-4127-94AD-8B7F95B462AC}</author>
  </authors>
  <commentList>
    <comment ref="X3" authorId="0" shapeId="0" xr:uid="{3477E609-B89B-4127-94AD-8B7F95B462AC}">
      <text>
        <t>[Threaded comment]
Your version of Excel allows you to read this threaded comment; however, any edits to it will get removed if the file is opened in a newer version of Excel. Learn more: https://go.microsoft.com/fwlink/?linkid=870924
Comment:
    I'm not sure of the intent, but I think the logic is incorrect.</t>
      </text>
    </comment>
  </commentList>
</comments>
</file>

<file path=xl/sharedStrings.xml><?xml version="1.0" encoding="utf-8"?>
<sst xmlns="http://schemas.openxmlformats.org/spreadsheetml/2006/main" count="751" uniqueCount="232">
  <si>
    <t>ARMY MENTOR PROTÉGÉ COST TEMPLATE INSTRUCTIONS:</t>
  </si>
  <si>
    <t>Mentor's Firm Cognizant Defense Contract Audit Agency DCAA Office:</t>
  </si>
  <si>
    <t>Name of Supervisory Auditor:</t>
  </si>
  <si>
    <t xml:space="preserve">Title: </t>
  </si>
  <si>
    <t xml:space="preserve"> </t>
  </si>
  <si>
    <t>Address:</t>
  </si>
  <si>
    <t>Telephone/ext.:</t>
  </si>
  <si>
    <t>Email Address:</t>
  </si>
  <si>
    <t>Valid, current Forward Pricing Rate Agreements (FPRAs) or Forward Pricing Rate Recommendations (FPRRs):</t>
  </si>
  <si>
    <t>Attached:</t>
  </si>
  <si>
    <t>Not Attached:</t>
  </si>
  <si>
    <t>Link where can be found:</t>
  </si>
  <si>
    <t>Direct Labor, Overhead &amp; Fringe Rate:</t>
  </si>
  <si>
    <t xml:space="preserve">Please enter the direct labor, overhead and fringe benefit rate for each position involved in each task.  In the direct labor, overhead and </t>
  </si>
  <si>
    <t>fringe rate column, please enter the % on the top line and the converted dollar amount on the line below.  This column only appears on</t>
  </si>
  <si>
    <t>the base year and option year sheets attached.  On the Total Summary Sheet, you will only enter the total labor cost.</t>
  </si>
  <si>
    <t>G&amp;A</t>
  </si>
  <si>
    <t>Enter your company's G&amp;A rate (%) in G&amp;A column on the top line and the converted dollar amount on the line underneath for each</t>
  </si>
  <si>
    <t>position and task.  This column only appears on the base year and option year sheets attached.  On the Total Summary Sheet, you will</t>
  </si>
  <si>
    <t>only enter the total labor cost.</t>
  </si>
  <si>
    <t>Labor Rate:</t>
  </si>
  <si>
    <t>Enter the labor rate for each position associated with the task as indicated.</t>
  </si>
  <si>
    <t>Labor Hours:</t>
  </si>
  <si>
    <t>Enter the total amount of hours to complete each task listed.</t>
  </si>
  <si>
    <t>Total Labor Cost:</t>
  </si>
  <si>
    <t>Column already contains formula.</t>
  </si>
  <si>
    <t>Travel &amp; Per Diem - PRIME - MENTOR:</t>
  </si>
  <si>
    <t>Enter estimate based on Federal Travel Regulations for the associated task(s).  No fee or profit on travel and per diem.</t>
  </si>
  <si>
    <t>Sub-contractor (HBCU/MSI MUST BE MINIMUM OF 5%, PTAC, SBDC) - ODCs</t>
  </si>
  <si>
    <t xml:space="preserve">Enter subcontractor costs (HBCU, PTAC, SBDC) for each task associated plus any travel and incidental costs as proposed by the </t>
  </si>
  <si>
    <t>subcontractor.  No profit or fee.</t>
  </si>
  <si>
    <t>Total Other Direct Costs (ODCs):</t>
  </si>
  <si>
    <t>Column already contains formula.  No profit or fee.</t>
  </si>
  <si>
    <t>Travel &amp; Per Diem - PROTÉGÉ:</t>
  </si>
  <si>
    <t xml:space="preserve">Enter estimate based on Federal Travel Regulations for the associated task.  Protégé travel costs are limited to the 10% incidental limit. </t>
  </si>
  <si>
    <t>No fee, profit or G&amp;A on travel and per diem.</t>
  </si>
  <si>
    <t>Other Incidentals:</t>
  </si>
  <si>
    <t xml:space="preserve">Includes costs such as supplies, materials, conference registration fees (for both mentor and protégé) and printing.  Protégé travel costs </t>
  </si>
  <si>
    <t>are limited to the 10% incidental limit.  No fee or profit.</t>
  </si>
  <si>
    <t>Total Incidentals (less than 10%):</t>
  </si>
  <si>
    <t xml:space="preserve">FFP-LOE Submittals:  Populate the Labor Category sheet and provide cost elements of FFP </t>
  </si>
  <si>
    <t>(minus profit, minus fee, minus FCCOM) &amp; roll up for Fully Burdened FFP-LOE</t>
  </si>
  <si>
    <t>*Be sure to include a separate travel spreadsheet that details all travel costs by trip, by task and person traveling for both mentor and protégé.  Annual OSBP Mentor Protégé Conference attendance is mandatory for Mentor, Protégé, and HBCU/MSI/PTAC/SBDC</t>
  </si>
  <si>
    <t>PROPOSED TOTAL SUMMARY</t>
  </si>
  <si>
    <t>Travel &amp;</t>
  </si>
  <si>
    <t>Task</t>
  </si>
  <si>
    <t>Total Prime</t>
  </si>
  <si>
    <t>Total HBCU/MSI</t>
  </si>
  <si>
    <t>Total Subktr</t>
  </si>
  <si>
    <t>Per Diem</t>
  </si>
  <si>
    <t>HBCU/MSI</t>
  </si>
  <si>
    <t>Subktr</t>
  </si>
  <si>
    <t>Total</t>
  </si>
  <si>
    <t>Other</t>
  </si>
  <si>
    <t>Total M-P</t>
  </si>
  <si>
    <t xml:space="preserve">  No.</t>
  </si>
  <si>
    <t>Task Description</t>
  </si>
  <si>
    <t>Labor Cost</t>
  </si>
  <si>
    <t>Prime</t>
  </si>
  <si>
    <t>Tvl &amp; ODCs</t>
  </si>
  <si>
    <t>ODCs</t>
  </si>
  <si>
    <t>Protégé</t>
  </si>
  <si>
    <t>Incidentals</t>
  </si>
  <si>
    <t>Costs</t>
  </si>
  <si>
    <t>Task 1</t>
  </si>
  <si>
    <t>xxxx</t>
  </si>
  <si>
    <t>Task 2</t>
  </si>
  <si>
    <t>Task 3</t>
  </si>
  <si>
    <t xml:space="preserve">Task 4 </t>
  </si>
  <si>
    <t>Total Proposed Cost</t>
  </si>
  <si>
    <t>BASE YEAR TOTAL</t>
  </si>
  <si>
    <t>OPTION YR 1 TOTALS</t>
  </si>
  <si>
    <t>OPTION YR 2 TOTALS</t>
  </si>
  <si>
    <t>GRAND TOTAL</t>
  </si>
  <si>
    <t>HBCU/MI Total</t>
  </si>
  <si>
    <t>HBCU/MI TOTAL</t>
  </si>
  <si>
    <t>% HBCU/MSI of Total</t>
  </si>
  <si>
    <t>% HBCU/M of Total</t>
  </si>
  <si>
    <t>% PTAC/UTSA of Total</t>
  </si>
  <si>
    <t>% HBCU/NAME of Total</t>
  </si>
  <si>
    <t>Tech Transfer Total</t>
  </si>
  <si>
    <t>TECH TRANSFER TOTAL</t>
  </si>
  <si>
    <t>% Tech Transfer of Total</t>
  </si>
  <si>
    <t>Bus Related Total</t>
  </si>
  <si>
    <t>INCIDENTALS</t>
  </si>
  <si>
    <t>% Incidentals of Total</t>
  </si>
  <si>
    <t>CLIN 0001 MP Program</t>
  </si>
  <si>
    <t>CLIN 1001 MP Program</t>
  </si>
  <si>
    <t>CLIN 2001 MP Program</t>
  </si>
  <si>
    <t>CLIN X001 MP Program</t>
  </si>
  <si>
    <t>CLIN 0002 Data</t>
  </si>
  <si>
    <t>NSP</t>
  </si>
  <si>
    <t>CLIN 1002 Data</t>
  </si>
  <si>
    <t>CLIN 2002 Data</t>
  </si>
  <si>
    <t>CLIN X002 Data</t>
  </si>
  <si>
    <t>CLIN 0003 Travel, Per Diem, ODC (Mentor, Protégé, Subktr)</t>
  </si>
  <si>
    <t>CLIN 1003 Travel, Per Diem, ODC (Mentor, Protégé, Subktr)</t>
  </si>
  <si>
    <t>CLIN 2003 Travel, Per Diem, ODC (Mentor, Protégé, Subktr)</t>
  </si>
  <si>
    <t>CLIN X003 Travel, Per Diem, ODC (Mentor, Protégé, Subktr)</t>
  </si>
  <si>
    <t>Cost backup information is contained in Volume II, Technical Volume.</t>
  </si>
  <si>
    <t xml:space="preserve">  </t>
  </si>
  <si>
    <t>CLIN 0001 - MENTOR PROTÉGÉ PROGRAM DEVELOPMENTAL ASSISTANCE</t>
  </si>
  <si>
    <t>CLIN 0003 - TRAVEL, PER DIEM, SUBCONTRACTORS, INCIDENTALS, &amp; ODCs</t>
  </si>
  <si>
    <t>Task Description/</t>
  </si>
  <si>
    <t>Fully Burdened Labor (No Fee, No FCCoM, No Profit)</t>
  </si>
  <si>
    <t>Labor</t>
  </si>
  <si>
    <t>Total Labor</t>
  </si>
  <si>
    <t>HBCU/MSI SUBKTR</t>
  </si>
  <si>
    <t>Fully Burdened Labor Rate</t>
  </si>
  <si>
    <t>ADDITIONAL SUBKTR</t>
  </si>
  <si>
    <t>Travel &amp; Per Diem</t>
  </si>
  <si>
    <t>Other ODCs</t>
  </si>
  <si>
    <t>Base Year</t>
  </si>
  <si>
    <t>Labor Category</t>
  </si>
  <si>
    <t>Direct Labor</t>
  </si>
  <si>
    <t>Overhead</t>
  </si>
  <si>
    <t>Fringe Rate</t>
  </si>
  <si>
    <t>Rate</t>
  </si>
  <si>
    <t xml:space="preserve"> Hours</t>
  </si>
  <si>
    <t>Cost</t>
  </si>
  <si>
    <t>Addl Subktr</t>
  </si>
  <si>
    <t>Totals</t>
  </si>
  <si>
    <t>Description</t>
  </si>
  <si>
    <t>XXXX</t>
  </si>
  <si>
    <t>1.1.1</t>
  </si>
  <si>
    <t>1.1.2</t>
  </si>
  <si>
    <t>1.1.3</t>
  </si>
  <si>
    <t>1.1.4</t>
  </si>
  <si>
    <t>2.1.1</t>
  </si>
  <si>
    <t>2.1.2</t>
  </si>
  <si>
    <t>2.2.1</t>
  </si>
  <si>
    <t>2.3.1</t>
  </si>
  <si>
    <t>2.3.2</t>
  </si>
  <si>
    <t>Technology Transfer:</t>
  </si>
  <si>
    <t>3.1.1</t>
  </si>
  <si>
    <t>3.1.2</t>
  </si>
  <si>
    <t>3.1.3</t>
  </si>
  <si>
    <t>3.1.4</t>
  </si>
  <si>
    <t>3.2.1</t>
  </si>
  <si>
    <t>3.2.2</t>
  </si>
  <si>
    <t>3.3.1</t>
  </si>
  <si>
    <t>3.3.2</t>
  </si>
  <si>
    <t>3.4.1</t>
  </si>
  <si>
    <t>3.4.2</t>
  </si>
  <si>
    <t>3.4.3</t>
  </si>
  <si>
    <t>Program Mgmt  Providing Developmental Assistance directly to Protege:</t>
  </si>
  <si>
    <t>4.1.1</t>
  </si>
  <si>
    <t>4.1.2</t>
  </si>
  <si>
    <t>4.1.3</t>
  </si>
  <si>
    <t>4.1.4</t>
  </si>
  <si>
    <t>Total Base Year</t>
  </si>
  <si>
    <t>CLIN 1001 - MENTOR PROTÉGÉ PROGRAM DEVELOPMENTAL ASSISTANCE</t>
  </si>
  <si>
    <t>CLIN 1003 - TRAVEL, PER DIEM, SUBCONTRACTORS, INCIDENTALS, &amp; ODCs</t>
  </si>
  <si>
    <t>Option Year 1</t>
  </si>
  <si>
    <t>Total Option Year 1</t>
  </si>
  <si>
    <t>CLIN 2001 - MENTOR PROTÉGÉ PROGRAM DEVELOPMENTAL ASSISTANCE</t>
  </si>
  <si>
    <t>BASE YEAR - Travel and Per Diem - CLIN 0003</t>
  </si>
  <si>
    <t>ESTIMATING PARAMETERS:</t>
  </si>
  <si>
    <t>AUTO RENTAL -</t>
  </si>
  <si>
    <t>/DAY @ 1 VEHICLE PER 2 TRAVELERS</t>
  </si>
  <si>
    <t>Organization</t>
  </si>
  <si>
    <t>WBS/Task</t>
  </si>
  <si>
    <t>Person(s) Traveling/ Organization</t>
  </si>
  <si>
    <t>Route/Itinerary</t>
  </si>
  <si>
    <t># Days (not including travel days)</t>
  </si>
  <si>
    <t>Lodging pp/night</t>
  </si>
  <si>
    <t>Per Diem (M&amp;IE) pp</t>
  </si>
  <si>
    <t>*First &amp; Last Day (Each)</t>
  </si>
  <si>
    <t>Mileage pp</t>
  </si>
  <si>
    <t>Air Fare pp</t>
  </si>
  <si>
    <t>Other pp</t>
  </si>
  <si>
    <t>Rental Car</t>
  </si>
  <si>
    <t xml:space="preserve">MILEAGE - </t>
  </si>
  <si>
    <t>/MILE</t>
  </si>
  <si>
    <t xml:space="preserve">1.1.1 </t>
  </si>
  <si>
    <t>Protégé Home location City A</t>
  </si>
  <si>
    <t xml:space="preserve">OTHER - </t>
  </si>
  <si>
    <t>INCLUDES AIRPORT PARKING @</t>
  </si>
  <si>
    <t>per day</t>
  </si>
  <si>
    <t>City A to City Z</t>
  </si>
  <si>
    <t>MISCELLANEOUS EXPENSES CALCULATED @</t>
  </si>
  <si>
    <t>City A to Washington DC</t>
  </si>
  <si>
    <t>/DAY/PERSON</t>
  </si>
  <si>
    <t>PROTEGE Base Year TOTAL TRAVEL</t>
  </si>
  <si>
    <t>LODGING</t>
  </si>
  <si>
    <t>INCLUDES ROOM TAXES</t>
  </si>
  <si>
    <t xml:space="preserve"> EXPENSES &amp; LODGING</t>
  </si>
  <si>
    <t>Mentor</t>
  </si>
  <si>
    <t>City Y to City Z</t>
  </si>
  <si>
    <t xml:space="preserve">PER DIEM - </t>
  </si>
  <si>
    <t>INCLUDES MEALS, INCIDENTAL</t>
  </si>
  <si>
    <t>City Y to Washington DC</t>
  </si>
  <si>
    <t>MENTOR Base Year  TOTAL TRAVEL</t>
  </si>
  <si>
    <t>BASE YEAR - TOTALS FOR ALL TRAVEL</t>
  </si>
  <si>
    <t>OPTION YEAR 1 - Travel and Per Diem **** - CLIN 1003</t>
  </si>
  <si>
    <t>Air Fare</t>
  </si>
  <si>
    <t>PROTEGE Option Year 1 TOTAL TRAVEL</t>
  </si>
  <si>
    <t>OPTION YEAR 1 - TOTALS FOR ALL TRAVEL</t>
  </si>
  <si>
    <t>OPTION YEAR 2 - Travel and Per Diem **** - CLIN 2003</t>
  </si>
  <si>
    <t>OPTION YEAR 2 - TOTALS FOR ALL TRAVEL</t>
  </si>
  <si>
    <t>* Assumes that two days are required for first and last days of travel, per GSA calculated at 75% of M&amp;IE IAW Federal Travel Regulations</t>
  </si>
  <si>
    <t>No G&amp;A on Travel</t>
  </si>
  <si>
    <t>No profit or fee</t>
  </si>
  <si>
    <t>BASE YEAR- Other Incidentals - CLIN 0003</t>
  </si>
  <si>
    <t>Type of Incidental</t>
  </si>
  <si>
    <t>Cost**</t>
  </si>
  <si>
    <t>PROTÉGÉ</t>
  </si>
  <si>
    <t>3.3 XXXX</t>
  </si>
  <si>
    <t>Conference Fee</t>
  </si>
  <si>
    <t>4.1.4 Mentor Protégé Conference</t>
  </si>
  <si>
    <t>3.1.4 Certification</t>
  </si>
  <si>
    <t>Certification Fee</t>
  </si>
  <si>
    <t xml:space="preserve">PROTEGE BASE YEAR - Other Incidentals TOTAL </t>
  </si>
  <si>
    <t>MENTOR</t>
  </si>
  <si>
    <t>4.1.3 DoD Reporting- PMR 2</t>
  </si>
  <si>
    <t>Materials/Printing</t>
  </si>
  <si>
    <t>4.1.3 DoD Reporting- PMR 1</t>
  </si>
  <si>
    <t xml:space="preserve">MENTOR BASE YEAR - Other ODCs TOTAL </t>
  </si>
  <si>
    <t xml:space="preserve"> BASE  YEAR  - TOTALS FOR ALL INCIDENTALS</t>
  </si>
  <si>
    <t>OPTION YEAR 1- Other Incidentals - CLIN 1003</t>
  </si>
  <si>
    <t>Type of ODC</t>
  </si>
  <si>
    <t>TOTAL</t>
  </si>
  <si>
    <t xml:space="preserve">PROTEGE OPTION YEAR 1 - Other Incidentals TOTAL </t>
  </si>
  <si>
    <t xml:space="preserve">MENTOR OPTION YEAR 1 - Other ODCs TOTAL </t>
  </si>
  <si>
    <t xml:space="preserve"> OPTION YEAR 1 - TOTALS FOR INCIDENTALS</t>
  </si>
  <si>
    <t>OPTION YEAR 2- Other Incidentals - CLIN 2003</t>
  </si>
  <si>
    <t xml:space="preserve">PROTEGE OPTION YEAR 2 - Other Incidentals TOTAL </t>
  </si>
  <si>
    <t xml:space="preserve">MENTOR OPTION YEAR 2 - Other ODCs TOTAL </t>
  </si>
  <si>
    <t xml:space="preserve"> OPTION YEAR 2 - TOTALS FOR INCIDENTALS</t>
  </si>
  <si>
    <t>MENTOR Option Year 1  TOTAL TRAVEL</t>
  </si>
  <si>
    <t>MENTOR Option Year 2  TOTAL TRAVEL</t>
  </si>
  <si>
    <t>Other ODC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</si>
</sst>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quot;$&quot;#,##0.000"/>
  </numFmts>
  <fonts count="32" x14ac:knownFonts="1">
    <font>
      <sz val="10"/>
      <name val="Arial"/>
    </font>
    <font>
      <sz val="10"/>
      <name val="Arial"/>
      <family val="2"/>
    </font>
    <font>
      <b/>
      <sz val="10"/>
      <name val="Arial"/>
      <family val="2"/>
    </font>
    <font>
      <b/>
      <sz val="9"/>
      <color indexed="9"/>
      <name val="Arial"/>
      <family val="2"/>
    </font>
    <font>
      <b/>
      <sz val="9"/>
      <name val="Arial"/>
      <family val="2"/>
    </font>
    <font>
      <b/>
      <sz val="8"/>
      <name val="Arial"/>
      <family val="2"/>
    </font>
    <font>
      <sz val="9"/>
      <name val="Arial"/>
      <family val="2"/>
    </font>
    <font>
      <sz val="8"/>
      <name val="Arial"/>
      <family val="2"/>
    </font>
    <font>
      <sz val="10"/>
      <name val="Arial"/>
      <family val="2"/>
    </font>
    <font>
      <sz val="9"/>
      <color indexed="9"/>
      <name val="Arial"/>
      <family val="2"/>
    </font>
    <font>
      <sz val="8"/>
      <color indexed="9"/>
      <name val="Arial"/>
      <family val="2"/>
    </font>
    <font>
      <b/>
      <sz val="12"/>
      <name val="Arial"/>
      <family val="2"/>
    </font>
    <font>
      <b/>
      <sz val="10"/>
      <color theme="0"/>
      <name val="Tahoma"/>
      <family val="2"/>
    </font>
    <font>
      <sz val="10"/>
      <color theme="0"/>
      <name val="Tahoma"/>
      <family val="2"/>
    </font>
    <font>
      <sz val="10"/>
      <name val="Tahoma"/>
      <family val="2"/>
    </font>
    <font>
      <b/>
      <sz val="10"/>
      <name val="Tahoma"/>
      <family val="2"/>
    </font>
    <font>
      <b/>
      <u/>
      <sz val="10"/>
      <name val="Tahoma"/>
      <family val="2"/>
    </font>
    <font>
      <b/>
      <sz val="10"/>
      <color theme="3"/>
      <name val="Tahoma"/>
      <family val="2"/>
    </font>
    <font>
      <sz val="10"/>
      <color theme="1"/>
      <name val="Arial"/>
      <family val="2"/>
    </font>
    <font>
      <sz val="8"/>
      <color theme="1"/>
      <name val="Arial"/>
      <family val="2"/>
    </font>
    <font>
      <b/>
      <sz val="10"/>
      <color theme="1"/>
      <name val="Arial"/>
      <family val="2"/>
    </font>
    <font>
      <b/>
      <sz val="8"/>
      <color theme="1"/>
      <name val="Arial"/>
      <family val="2"/>
    </font>
    <font>
      <b/>
      <sz val="12"/>
      <color theme="1"/>
      <name val="Arial"/>
      <family val="2"/>
    </font>
    <font>
      <b/>
      <u/>
      <sz val="10"/>
      <color theme="0"/>
      <name val="Tahoma"/>
      <family val="2"/>
    </font>
    <font>
      <b/>
      <sz val="9"/>
      <color theme="1"/>
      <name val="Arial"/>
      <family val="2"/>
    </font>
    <font>
      <b/>
      <sz val="8"/>
      <color indexed="9"/>
      <name val="Arial"/>
      <family val="2"/>
    </font>
    <font>
      <sz val="8"/>
      <color indexed="52"/>
      <name val="Arial"/>
      <family val="2"/>
    </font>
    <font>
      <b/>
      <sz val="9"/>
      <name val="Calibri"/>
      <family val="2"/>
      <scheme val="minor"/>
    </font>
    <font>
      <sz val="9"/>
      <name val="Calibri"/>
      <family val="2"/>
      <scheme val="minor"/>
    </font>
    <font>
      <sz val="9"/>
      <color indexed="12"/>
      <name val="Calibri"/>
      <family val="2"/>
      <scheme val="minor"/>
    </font>
    <font>
      <b/>
      <i/>
      <sz val="9"/>
      <name val="Calibri"/>
      <family val="2"/>
      <scheme val="minor"/>
    </font>
    <font>
      <b/>
      <u/>
      <sz val="9"/>
      <name val="Calibri"/>
      <family val="2"/>
      <scheme val="minor"/>
    </font>
  </fonts>
  <fills count="13">
    <fill>
      <patternFill patternType="none"/>
    </fill>
    <fill>
      <patternFill patternType="gray125"/>
    </fill>
    <fill>
      <patternFill patternType="solid">
        <fgColor indexed="48"/>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theme="3" tint="0.39997558519241921"/>
        <bgColor indexed="64"/>
      </patternFill>
    </fill>
  </fills>
  <borders count="7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medium">
        <color indexed="64"/>
      </top>
      <bottom/>
      <diagonal/>
    </border>
    <border>
      <left style="thin">
        <color indexed="64"/>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left/>
      <right style="medium">
        <color indexed="64"/>
      </right>
      <top/>
      <bottom style="double">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44" fontId="1" fillId="0" borderId="0" applyFont="0" applyFill="0" applyBorder="0" applyAlignment="0" applyProtection="0"/>
    <xf numFmtId="0" fontId="18" fillId="0" borderId="0"/>
    <xf numFmtId="44" fontId="18" fillId="0" borderId="0" applyFont="0" applyFill="0" applyBorder="0" applyAlignment="0" applyProtection="0"/>
  </cellStyleXfs>
  <cellXfs count="501">
    <xf numFmtId="0" fontId="0" fillId="0" borderId="0" xfId="0"/>
    <xf numFmtId="0" fontId="0" fillId="0" borderId="0" xfId="0" applyAlignment="1">
      <alignment horizontal="center"/>
    </xf>
    <xf numFmtId="164" fontId="4" fillId="0" borderId="17" xfId="1" applyNumberFormat="1" applyFont="1" applyBorder="1" applyAlignment="1">
      <alignment horizontal="center"/>
    </xf>
    <xf numFmtId="0" fontId="4" fillId="0" borderId="2"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xf>
    <xf numFmtId="165" fontId="4" fillId="0" borderId="3" xfId="2" applyNumberFormat="1" applyFont="1" applyBorder="1" applyAlignment="1">
      <alignment horizontal="center"/>
    </xf>
    <xf numFmtId="165" fontId="4" fillId="0" borderId="3" xfId="0" applyNumberFormat="1" applyFont="1" applyBorder="1" applyAlignment="1">
      <alignment horizontal="center"/>
    </xf>
    <xf numFmtId="165" fontId="4" fillId="0" borderId="2" xfId="2" applyNumberFormat="1" applyFont="1" applyBorder="1" applyAlignment="1">
      <alignment horizontal="center"/>
    </xf>
    <xf numFmtId="44" fontId="2" fillId="0" borderId="6" xfId="2" applyFont="1" applyBorder="1" applyAlignment="1">
      <alignment horizontal="center"/>
    </xf>
    <xf numFmtId="165" fontId="4" fillId="0" borderId="17" xfId="2" applyNumberFormat="1" applyFont="1" applyBorder="1" applyAlignment="1">
      <alignment horizontal="center"/>
    </xf>
    <xf numFmtId="44" fontId="1" fillId="0" borderId="0" xfId="2" applyFill="1" applyBorder="1" applyAlignment="1">
      <alignment horizontal="center"/>
    </xf>
    <xf numFmtId="44" fontId="1" fillId="0" borderId="0" xfId="2" applyAlignment="1">
      <alignment horizontal="center"/>
    </xf>
    <xf numFmtId="0" fontId="0" fillId="0" borderId="27" xfId="0" applyBorder="1"/>
    <xf numFmtId="0" fontId="6" fillId="0" borderId="0" xfId="0" applyFont="1"/>
    <xf numFmtId="0" fontId="6" fillId="0" borderId="27" xfId="0" applyFont="1" applyBorder="1"/>
    <xf numFmtId="0" fontId="6" fillId="0" borderId="5" xfId="0" applyFont="1" applyBorder="1" applyAlignment="1">
      <alignment horizontal="center"/>
    </xf>
    <xf numFmtId="0" fontId="0" fillId="0" borderId="31" xfId="0" applyBorder="1"/>
    <xf numFmtId="0" fontId="2" fillId="0" borderId="27" xfId="0" applyFont="1" applyBorder="1"/>
    <xf numFmtId="0" fontId="4" fillId="0" borderId="11" xfId="0" applyFont="1" applyBorder="1"/>
    <xf numFmtId="0" fontId="4" fillId="0" borderId="12" xfId="0" applyFont="1" applyBorder="1"/>
    <xf numFmtId="0" fontId="0" fillId="0" borderId="30" xfId="0" applyBorder="1"/>
    <xf numFmtId="165" fontId="4" fillId="0" borderId="5" xfId="2" applyNumberFormat="1" applyFont="1" applyBorder="1" applyAlignment="1">
      <alignment horizontal="center"/>
    </xf>
    <xf numFmtId="165" fontId="4" fillId="0" borderId="5" xfId="0" applyNumberFormat="1" applyFont="1" applyBorder="1" applyAlignment="1">
      <alignment horizontal="center"/>
    </xf>
    <xf numFmtId="0" fontId="6" fillId="0" borderId="45" xfId="0" applyFont="1" applyBorder="1"/>
    <xf numFmtId="165" fontId="6" fillId="0" borderId="5" xfId="2" applyNumberFormat="1" applyFont="1" applyBorder="1" applyAlignment="1">
      <alignment horizontal="center"/>
    </xf>
    <xf numFmtId="0" fontId="0" fillId="0" borderId="45" xfId="0" applyBorder="1"/>
    <xf numFmtId="0" fontId="6" fillId="0" borderId="46" xfId="0" applyFont="1" applyBorder="1"/>
    <xf numFmtId="0" fontId="6" fillId="0" borderId="46" xfId="0" applyFont="1" applyBorder="1" applyAlignment="1">
      <alignment horizontal="right"/>
    </xf>
    <xf numFmtId="0" fontId="6" fillId="0" borderId="19" xfId="0" applyFont="1" applyBorder="1"/>
    <xf numFmtId="165" fontId="6" fillId="0" borderId="5" xfId="0" applyNumberFormat="1" applyFont="1" applyBorder="1" applyAlignment="1">
      <alignment horizontal="center"/>
    </xf>
    <xf numFmtId="44" fontId="1" fillId="0" borderId="18" xfId="2" applyBorder="1" applyAlignment="1">
      <alignment horizontal="center"/>
    </xf>
    <xf numFmtId="0" fontId="0" fillId="0" borderId="18" xfId="0" applyBorder="1" applyAlignment="1">
      <alignment horizontal="center"/>
    </xf>
    <xf numFmtId="44" fontId="2" fillId="0" borderId="18" xfId="2" applyFont="1" applyBorder="1" applyAlignment="1">
      <alignment horizontal="center"/>
    </xf>
    <xf numFmtId="1" fontId="4" fillId="0" borderId="5" xfId="2" applyNumberFormat="1" applyFont="1" applyBorder="1" applyAlignment="1">
      <alignment horizontal="center"/>
    </xf>
    <xf numFmtId="0" fontId="1" fillId="0" borderId="6" xfId="0" applyFont="1" applyBorder="1" applyAlignment="1">
      <alignment horizontal="center"/>
    </xf>
    <xf numFmtId="165" fontId="6" fillId="0" borderId="6" xfId="2" applyNumberFormat="1" applyFont="1" applyBorder="1"/>
    <xf numFmtId="0" fontId="1" fillId="0" borderId="0" xfId="0" applyFont="1" applyAlignment="1">
      <alignment horizontal="center"/>
    </xf>
    <xf numFmtId="44" fontId="1" fillId="0" borderId="0" xfId="2" applyFont="1" applyFill="1" applyBorder="1"/>
    <xf numFmtId="44" fontId="1" fillId="0" borderId="0" xfId="2" applyFont="1"/>
    <xf numFmtId="166" fontId="6" fillId="0" borderId="5" xfId="3" applyNumberFormat="1" applyFont="1" applyFill="1" applyBorder="1" applyAlignment="1">
      <alignment horizontal="center"/>
    </xf>
    <xf numFmtId="165" fontId="6" fillId="0" borderId="5" xfId="2" applyNumberFormat="1" applyFont="1" applyFill="1" applyBorder="1" applyAlignment="1">
      <alignment horizontal="center"/>
    </xf>
    <xf numFmtId="165" fontId="6" fillId="0" borderId="7" xfId="2" applyNumberFormat="1" applyFont="1" applyFill="1" applyBorder="1" applyAlignment="1">
      <alignment horizontal="center"/>
    </xf>
    <xf numFmtId="0" fontId="6" fillId="0" borderId="45" xfId="0" applyFont="1" applyBorder="1" applyAlignment="1">
      <alignment horizontal="left" wrapText="1"/>
    </xf>
    <xf numFmtId="0" fontId="6" fillId="0" borderId="45" xfId="0" applyFont="1" applyBorder="1" applyAlignment="1">
      <alignment horizontal="right" wrapText="1"/>
    </xf>
    <xf numFmtId="0" fontId="6" fillId="0" borderId="45" xfId="0" applyFont="1" applyBorder="1" applyAlignment="1">
      <alignment horizontal="right"/>
    </xf>
    <xf numFmtId="0" fontId="6" fillId="0" borderId="45" xfId="0" applyFont="1" applyBorder="1" applyAlignment="1">
      <alignment horizontal="left"/>
    </xf>
    <xf numFmtId="0" fontId="6" fillId="0" borderId="23" xfId="0" applyFont="1" applyBorder="1" applyAlignment="1">
      <alignment horizontal="left"/>
    </xf>
    <xf numFmtId="0" fontId="6" fillId="0" borderId="32" xfId="0" applyFont="1" applyBorder="1" applyAlignment="1">
      <alignment horizontal="left"/>
    </xf>
    <xf numFmtId="0" fontId="6" fillId="0" borderId="32" xfId="0" applyFont="1" applyBorder="1"/>
    <xf numFmtId="0" fontId="6" fillId="0" borderId="23" xfId="0" applyFont="1" applyBorder="1" applyAlignment="1">
      <alignment horizontal="right"/>
    </xf>
    <xf numFmtId="165" fontId="4" fillId="0" borderId="3" xfId="2" applyNumberFormat="1" applyFont="1" applyFill="1" applyBorder="1" applyAlignment="1">
      <alignment horizontal="center"/>
    </xf>
    <xf numFmtId="0" fontId="6" fillId="0" borderId="29" xfId="0" applyFont="1" applyBorder="1" applyAlignment="1">
      <alignment horizontal="right" wrapText="1"/>
    </xf>
    <xf numFmtId="0" fontId="4" fillId="0" borderId="15" xfId="0" applyFont="1" applyBorder="1" applyAlignment="1">
      <alignment horizontal="center"/>
    </xf>
    <xf numFmtId="0" fontId="6" fillId="0" borderId="41" xfId="0" applyFont="1" applyBorder="1" applyAlignment="1">
      <alignment horizontal="right"/>
    </xf>
    <xf numFmtId="0" fontId="4" fillId="5" borderId="46" xfId="0" applyFont="1" applyFill="1" applyBorder="1"/>
    <xf numFmtId="0" fontId="6" fillId="5" borderId="5" xfId="0" applyFont="1" applyFill="1" applyBorder="1" applyAlignment="1">
      <alignment horizontal="center"/>
    </xf>
    <xf numFmtId="165" fontId="6" fillId="5" borderId="5" xfId="0" applyNumberFormat="1" applyFont="1" applyFill="1" applyBorder="1" applyAlignment="1">
      <alignment horizontal="center"/>
    </xf>
    <xf numFmtId="165" fontId="6" fillId="5" borderId="5" xfId="2" applyNumberFormat="1" applyFont="1" applyFill="1" applyBorder="1" applyAlignment="1">
      <alignment horizontal="center"/>
    </xf>
    <xf numFmtId="0" fontId="4" fillId="6" borderId="14" xfId="0" applyFont="1" applyFill="1" applyBorder="1" applyAlignment="1">
      <alignment horizontal="left"/>
    </xf>
    <xf numFmtId="0" fontId="4" fillId="6" borderId="14" xfId="0" applyFont="1" applyFill="1" applyBorder="1" applyAlignment="1">
      <alignment horizontal="left" wrapText="1"/>
    </xf>
    <xf numFmtId="0" fontId="6" fillId="6" borderId="1" xfId="0" applyFont="1" applyFill="1" applyBorder="1" applyAlignment="1">
      <alignment horizontal="center"/>
    </xf>
    <xf numFmtId="165" fontId="6" fillId="6" borderId="1" xfId="2" applyNumberFormat="1" applyFont="1" applyFill="1" applyBorder="1" applyAlignment="1">
      <alignment horizontal="center"/>
    </xf>
    <xf numFmtId="165" fontId="9" fillId="6" borderId="1" xfId="0" applyNumberFormat="1" applyFont="1" applyFill="1" applyBorder="1" applyAlignment="1">
      <alignment horizontal="center"/>
    </xf>
    <xf numFmtId="165" fontId="6" fillId="6" borderId="1" xfId="0" applyNumberFormat="1" applyFont="1" applyFill="1" applyBorder="1" applyAlignment="1">
      <alignment horizontal="center"/>
    </xf>
    <xf numFmtId="0" fontId="6" fillId="0" borderId="27" xfId="4" applyFont="1" applyBorder="1" applyAlignment="1">
      <alignment horizontal="left" wrapText="1"/>
    </xf>
    <xf numFmtId="0" fontId="6" fillId="0" borderId="27" xfId="4" applyFont="1" applyBorder="1"/>
    <xf numFmtId="0" fontId="6" fillId="0" borderId="27" xfId="4" applyFont="1" applyBorder="1" applyAlignment="1">
      <alignment horizontal="center"/>
    </xf>
    <xf numFmtId="165" fontId="6" fillId="0" borderId="27" xfId="4" applyNumberFormat="1" applyFont="1" applyBorder="1" applyAlignment="1">
      <alignment horizontal="right"/>
    </xf>
    <xf numFmtId="165" fontId="6" fillId="0" borderId="27" xfId="4" applyNumberFormat="1" applyFont="1" applyBorder="1"/>
    <xf numFmtId="165" fontId="6" fillId="0" borderId="42" xfId="4" applyNumberFormat="1" applyFont="1" applyBorder="1" applyAlignment="1">
      <alignment horizontal="right"/>
    </xf>
    <xf numFmtId="0" fontId="6" fillId="0" borderId="27" xfId="4" applyFont="1" applyBorder="1" applyAlignment="1">
      <alignment wrapText="1"/>
    </xf>
    <xf numFmtId="0" fontId="6" fillId="0" borderId="45" xfId="4" applyFont="1" applyBorder="1" applyAlignment="1">
      <alignment wrapText="1"/>
    </xf>
    <xf numFmtId="0" fontId="6" fillId="0" borderId="45" xfId="4" applyFont="1" applyBorder="1"/>
    <xf numFmtId="0" fontId="6" fillId="0" borderId="45" xfId="4" applyFont="1" applyBorder="1" applyAlignment="1">
      <alignment horizontal="center"/>
    </xf>
    <xf numFmtId="165" fontId="4" fillId="0" borderId="45" xfId="4" applyNumberFormat="1" applyFont="1" applyBorder="1" applyAlignment="1">
      <alignment horizontal="right"/>
    </xf>
    <xf numFmtId="165" fontId="4" fillId="0" borderId="42" xfId="4" applyNumberFormat="1" applyFont="1" applyBorder="1" applyAlignment="1">
      <alignment horizontal="right"/>
    </xf>
    <xf numFmtId="165" fontId="6" fillId="0" borderId="31" xfId="4" applyNumberFormat="1" applyFont="1" applyBorder="1" applyAlignment="1">
      <alignment horizontal="right"/>
    </xf>
    <xf numFmtId="165" fontId="6" fillId="0" borderId="35" xfId="4" applyNumberFormat="1" applyFont="1" applyBorder="1" applyAlignment="1">
      <alignment horizontal="right"/>
    </xf>
    <xf numFmtId="165" fontId="6" fillId="0" borderId="45" xfId="4" applyNumberFormat="1" applyFont="1" applyBorder="1" applyAlignment="1">
      <alignment horizontal="right"/>
    </xf>
    <xf numFmtId="0" fontId="6" fillId="0" borderId="31" xfId="4" applyFont="1" applyBorder="1"/>
    <xf numFmtId="0" fontId="6" fillId="0" borderId="31" xfId="4" applyFont="1" applyBorder="1" applyAlignment="1">
      <alignment horizontal="center"/>
    </xf>
    <xf numFmtId="165" fontId="3" fillId="4" borderId="39" xfId="4" applyNumberFormat="1" applyFont="1" applyFill="1" applyBorder="1"/>
    <xf numFmtId="0" fontId="4" fillId="5" borderId="19" xfId="0" applyFont="1" applyFill="1" applyBorder="1" applyAlignment="1">
      <alignment horizontal="left"/>
    </xf>
    <xf numFmtId="0" fontId="6" fillId="0" borderId="19" xfId="0" applyFont="1" applyBorder="1" applyAlignment="1">
      <alignment horizontal="left" indent="1"/>
    </xf>
    <xf numFmtId="0" fontId="6" fillId="0" borderId="20" xfId="0" applyFont="1" applyBorder="1" applyAlignment="1">
      <alignment horizontal="left" indent="1"/>
    </xf>
    <xf numFmtId="0" fontId="6" fillId="0" borderId="4" xfId="0" applyFont="1" applyBorder="1" applyAlignment="1">
      <alignment horizontal="left" indent="1"/>
    </xf>
    <xf numFmtId="0" fontId="6" fillId="0" borderId="18" xfId="0" applyFont="1" applyBorder="1" applyAlignment="1">
      <alignment horizontal="left" vertical="top" indent="1"/>
    </xf>
    <xf numFmtId="0" fontId="6" fillId="0" borderId="7" xfId="0" applyFont="1" applyBorder="1" applyAlignment="1">
      <alignment horizontal="left" vertical="top" indent="1"/>
    </xf>
    <xf numFmtId="0" fontId="6" fillId="0" borderId="2" xfId="0" applyFont="1" applyBorder="1" applyAlignment="1">
      <alignment horizontal="left" vertical="top" indent="1"/>
    </xf>
    <xf numFmtId="0" fontId="6" fillId="0" borderId="18" xfId="0" applyFont="1" applyBorder="1" applyAlignment="1">
      <alignment horizontal="left" vertical="top" wrapText="1" indent="1"/>
    </xf>
    <xf numFmtId="0" fontId="6" fillId="0" borderId="3" xfId="0" applyFont="1" applyBorder="1" applyAlignment="1">
      <alignment horizontal="left" vertical="top" wrapText="1" indent="1"/>
    </xf>
    <xf numFmtId="0" fontId="6" fillId="0" borderId="7" xfId="0" applyFont="1" applyBorder="1" applyAlignment="1">
      <alignment horizontal="left" vertical="top" wrapText="1" indent="1"/>
    </xf>
    <xf numFmtId="0" fontId="6" fillId="0" borderId="2" xfId="0" applyFont="1" applyBorder="1" applyAlignment="1">
      <alignment horizontal="left" vertical="top" wrapText="1" indent="1"/>
    </xf>
    <xf numFmtId="0" fontId="6" fillId="0" borderId="53" xfId="4" applyFont="1" applyBorder="1" applyAlignment="1">
      <alignment horizontal="left" wrapText="1"/>
    </xf>
    <xf numFmtId="165" fontId="6" fillId="0" borderId="23" xfId="4" applyNumberFormat="1" applyFont="1" applyBorder="1" applyAlignment="1">
      <alignment horizontal="right"/>
    </xf>
    <xf numFmtId="0" fontId="4" fillId="9" borderId="49" xfId="4" applyFont="1" applyFill="1" applyBorder="1" applyAlignment="1">
      <alignment horizontal="center" vertical="center" wrapText="1"/>
    </xf>
    <xf numFmtId="0" fontId="4" fillId="9" borderId="50" xfId="4" applyFont="1" applyFill="1" applyBorder="1" applyAlignment="1">
      <alignment horizontal="center" vertical="center" wrapText="1"/>
    </xf>
    <xf numFmtId="0" fontId="4" fillId="9" borderId="51" xfId="4" applyFont="1" applyFill="1" applyBorder="1" applyAlignment="1">
      <alignment horizontal="center" vertical="center" wrapText="1"/>
    </xf>
    <xf numFmtId="165" fontId="6" fillId="0" borderId="30" xfId="4" applyNumberFormat="1" applyFont="1" applyBorder="1" applyAlignment="1">
      <alignment horizontal="right"/>
    </xf>
    <xf numFmtId="165" fontId="6" fillId="0" borderId="30" xfId="4" applyNumberFormat="1" applyFont="1" applyBorder="1"/>
    <xf numFmtId="165" fontId="6" fillId="0" borderId="21" xfId="4" applyNumberFormat="1" applyFont="1" applyBorder="1" applyAlignment="1">
      <alignment horizontal="right"/>
    </xf>
    <xf numFmtId="165" fontId="6" fillId="0" borderId="32" xfId="4" applyNumberFormat="1" applyFont="1" applyBorder="1" applyAlignment="1">
      <alignment horizontal="right"/>
    </xf>
    <xf numFmtId="0" fontId="2" fillId="0" borderId="56" xfId="4" applyFont="1" applyBorder="1" applyAlignment="1">
      <alignment horizontal="center" vertical="center"/>
    </xf>
    <xf numFmtId="0" fontId="2" fillId="0" borderId="26" xfId="4" applyFont="1" applyBorder="1" applyAlignment="1">
      <alignment horizontal="center" vertical="center"/>
    </xf>
    <xf numFmtId="0" fontId="2" fillId="0" borderId="54" xfId="4" applyFont="1" applyBorder="1" applyAlignment="1">
      <alignment horizontal="center" vertical="center"/>
    </xf>
    <xf numFmtId="0" fontId="8" fillId="0" borderId="0" xfId="4" applyAlignment="1">
      <alignment vertical="center"/>
    </xf>
    <xf numFmtId="0" fontId="1" fillId="0" borderId="53" xfId="4" applyFont="1" applyBorder="1" applyAlignment="1">
      <alignment horizontal="left" vertical="center"/>
    </xf>
    <xf numFmtId="0" fontId="8" fillId="0" borderId="53" xfId="4" applyBorder="1" applyAlignment="1">
      <alignment vertical="center"/>
    </xf>
    <xf numFmtId="165" fontId="1" fillId="0" borderId="53" xfId="4" applyNumberFormat="1" applyFont="1" applyBorder="1" applyAlignment="1">
      <alignment horizontal="left" vertical="center"/>
    </xf>
    <xf numFmtId="165" fontId="8" fillId="0" borderId="57" xfId="4" applyNumberFormat="1" applyBorder="1" applyAlignment="1">
      <alignment vertical="center"/>
    </xf>
    <xf numFmtId="0" fontId="8" fillId="0" borderId="59" xfId="4" applyBorder="1" applyAlignment="1">
      <alignment vertical="center"/>
    </xf>
    <xf numFmtId="0" fontId="1" fillId="0" borderId="27" xfId="4" applyFont="1" applyBorder="1" applyAlignment="1">
      <alignment horizontal="left" vertical="center"/>
    </xf>
    <xf numFmtId="0" fontId="8" fillId="0" borderId="27" xfId="4" applyBorder="1" applyAlignment="1">
      <alignment vertical="center"/>
    </xf>
    <xf numFmtId="165" fontId="1" fillId="0" borderId="27" xfId="4" applyNumberFormat="1" applyFont="1" applyBorder="1" applyAlignment="1">
      <alignment horizontal="left" vertical="center"/>
    </xf>
    <xf numFmtId="165" fontId="8" fillId="0" borderId="58" xfId="4" applyNumberFormat="1" applyBorder="1" applyAlignment="1">
      <alignment vertical="center"/>
    </xf>
    <xf numFmtId="0" fontId="8" fillId="0" borderId="22" xfId="4" applyBorder="1" applyAlignment="1">
      <alignment vertical="center"/>
    </xf>
    <xf numFmtId="165" fontId="8" fillId="0" borderId="27" xfId="4" applyNumberFormat="1" applyBorder="1" applyAlignment="1">
      <alignment horizontal="left" vertical="center"/>
    </xf>
    <xf numFmtId="0" fontId="1" fillId="0" borderId="30" xfId="4" applyFont="1" applyBorder="1" applyAlignment="1">
      <alignment horizontal="left" vertical="center"/>
    </xf>
    <xf numFmtId="0" fontId="1" fillId="0" borderId="30" xfId="4" applyFont="1" applyBorder="1" applyAlignment="1">
      <alignment vertical="center"/>
    </xf>
    <xf numFmtId="165" fontId="1" fillId="0" borderId="30" xfId="4" applyNumberFormat="1" applyFont="1" applyBorder="1" applyAlignment="1">
      <alignment horizontal="left" vertical="center"/>
    </xf>
    <xf numFmtId="165" fontId="8" fillId="0" borderId="33" xfId="4" applyNumberFormat="1" applyBorder="1" applyAlignment="1">
      <alignment vertical="center"/>
    </xf>
    <xf numFmtId="165" fontId="2" fillId="0" borderId="60" xfId="4" applyNumberFormat="1" applyFont="1" applyBorder="1" applyAlignment="1">
      <alignment vertical="center"/>
    </xf>
    <xf numFmtId="0" fontId="1" fillId="0" borderId="31" xfId="4" applyFont="1" applyBorder="1" applyAlignment="1">
      <alignment horizontal="left" vertical="center"/>
    </xf>
    <xf numFmtId="0" fontId="8" fillId="0" borderId="31" xfId="4" applyBorder="1" applyAlignment="1">
      <alignment vertical="center"/>
    </xf>
    <xf numFmtId="165" fontId="1" fillId="0" borderId="31" xfId="4" applyNumberFormat="1" applyFont="1" applyBorder="1" applyAlignment="1">
      <alignment horizontal="left" vertical="center"/>
    </xf>
    <xf numFmtId="165" fontId="8" fillId="0" borderId="31" xfId="4" applyNumberFormat="1" applyBorder="1" applyAlignment="1">
      <alignment vertical="center"/>
    </xf>
    <xf numFmtId="0" fontId="8" fillId="0" borderId="10" xfId="4" applyBorder="1" applyAlignment="1">
      <alignment vertical="center"/>
    </xf>
    <xf numFmtId="165" fontId="8" fillId="0" borderId="27" xfId="4" applyNumberFormat="1" applyBorder="1" applyAlignment="1">
      <alignment vertical="center"/>
    </xf>
    <xf numFmtId="165" fontId="8" fillId="0" borderId="28" xfId="4" applyNumberFormat="1" applyBorder="1" applyAlignment="1">
      <alignment vertical="center"/>
    </xf>
    <xf numFmtId="165" fontId="2" fillId="0" borderId="55" xfId="4" applyNumberFormat="1" applyFont="1" applyBorder="1" applyAlignment="1">
      <alignment vertical="center"/>
    </xf>
    <xf numFmtId="165" fontId="2" fillId="7" borderId="48" xfId="4" applyNumberFormat="1" applyFont="1" applyFill="1" applyBorder="1" applyAlignment="1">
      <alignment horizontal="right" vertical="center"/>
    </xf>
    <xf numFmtId="0" fontId="1" fillId="7" borderId="0" xfId="4" applyFont="1" applyFill="1" applyAlignment="1">
      <alignment vertical="center"/>
    </xf>
    <xf numFmtId="0" fontId="2" fillId="0" borderId="56" xfId="4" applyFont="1" applyBorder="1" applyAlignment="1">
      <alignment vertical="center"/>
    </xf>
    <xf numFmtId="0" fontId="2" fillId="0" borderId="26" xfId="4" applyFont="1" applyBorder="1" applyAlignment="1">
      <alignment vertical="center"/>
    </xf>
    <xf numFmtId="0" fontId="2" fillId="0" borderId="26" xfId="4" applyFont="1" applyBorder="1" applyAlignment="1">
      <alignment horizontal="left" vertical="center"/>
    </xf>
    <xf numFmtId="0" fontId="2" fillId="0" borderId="54" xfId="4" applyFont="1" applyBorder="1" applyAlignment="1">
      <alignment vertical="center"/>
    </xf>
    <xf numFmtId="0" fontId="11" fillId="0" borderId="0" xfId="4" applyFont="1" applyAlignment="1">
      <alignment vertical="center"/>
    </xf>
    <xf numFmtId="0" fontId="1" fillId="0" borderId="0" xfId="4" applyFont="1" applyAlignment="1">
      <alignment vertical="center"/>
    </xf>
    <xf numFmtId="0" fontId="3" fillId="10" borderId="14" xfId="0" applyFont="1" applyFill="1" applyBorder="1" applyAlignment="1">
      <alignment horizontal="center" vertical="center"/>
    </xf>
    <xf numFmtId="0" fontId="3" fillId="10" borderId="13" xfId="0" applyFont="1" applyFill="1" applyBorder="1" applyAlignment="1">
      <alignment horizontal="center" vertical="center"/>
    </xf>
    <xf numFmtId="44" fontId="4" fillId="9" borderId="10" xfId="2" applyFont="1" applyFill="1" applyBorder="1" applyAlignment="1">
      <alignment horizontal="center" vertical="center"/>
    </xf>
    <xf numFmtId="44" fontId="4" fillId="9" borderId="11" xfId="2" applyFont="1" applyFill="1" applyBorder="1" applyAlignment="1">
      <alignment horizontal="center" vertical="center"/>
    </xf>
    <xf numFmtId="0" fontId="4" fillId="9" borderId="64" xfId="0" applyFont="1" applyFill="1" applyBorder="1" applyAlignment="1">
      <alignment horizontal="center" vertical="center"/>
    </xf>
    <xf numFmtId="44" fontId="4" fillId="9" borderId="66" xfId="2" applyFont="1" applyFill="1" applyBorder="1" applyAlignment="1">
      <alignment horizontal="center" vertical="center"/>
    </xf>
    <xf numFmtId="0" fontId="4" fillId="11" borderId="8" xfId="0" applyFont="1" applyFill="1" applyBorder="1" applyAlignment="1">
      <alignment horizontal="center" vertical="center"/>
    </xf>
    <xf numFmtId="0" fontId="4" fillId="11" borderId="9" xfId="0" applyFont="1" applyFill="1" applyBorder="1" applyAlignment="1">
      <alignment horizontal="center" vertical="center"/>
    </xf>
    <xf numFmtId="44" fontId="4" fillId="11" borderId="10" xfId="2" applyFont="1" applyFill="1" applyBorder="1" applyAlignment="1">
      <alignment horizontal="center" vertical="center"/>
    </xf>
    <xf numFmtId="0" fontId="4" fillId="11" borderId="11" xfId="0" applyFont="1" applyFill="1" applyBorder="1" applyAlignment="1">
      <alignment horizontal="center" vertical="center"/>
    </xf>
    <xf numFmtId="44" fontId="4" fillId="11" borderId="64" xfId="2" applyFont="1" applyFill="1" applyBorder="1" applyAlignment="1">
      <alignment horizontal="center" vertical="center"/>
    </xf>
    <xf numFmtId="0" fontId="4" fillId="11" borderId="64" xfId="0" applyFont="1" applyFill="1" applyBorder="1" applyAlignment="1">
      <alignment horizontal="center" vertical="center"/>
    </xf>
    <xf numFmtId="44" fontId="4" fillId="11" borderId="66" xfId="2" applyFont="1" applyFill="1" applyBorder="1" applyAlignment="1">
      <alignment horizontal="center" vertical="center"/>
    </xf>
    <xf numFmtId="0" fontId="4" fillId="11" borderId="65" xfId="0" applyFont="1" applyFill="1" applyBorder="1" applyAlignment="1">
      <alignment horizontal="center" vertical="center"/>
    </xf>
    <xf numFmtId="0" fontId="7" fillId="0" borderId="34" xfId="0" applyFont="1" applyBorder="1" applyAlignment="1">
      <alignment horizontal="left" vertical="top" wrapText="1"/>
    </xf>
    <xf numFmtId="0" fontId="12" fillId="12" borderId="0" xfId="0" applyFont="1" applyFill="1"/>
    <xf numFmtId="0" fontId="13" fillId="12" borderId="0" xfId="0" applyFont="1" applyFill="1"/>
    <xf numFmtId="0" fontId="14" fillId="0" borderId="0" xfId="0" applyFont="1"/>
    <xf numFmtId="0" fontId="15" fillId="0" borderId="0" xfId="0" applyFont="1"/>
    <xf numFmtId="0" fontId="14" fillId="0" borderId="23" xfId="0" applyFont="1" applyBorder="1"/>
    <xf numFmtId="0" fontId="15" fillId="0" borderId="0" xfId="0" applyFont="1" applyAlignment="1">
      <alignment horizontal="right"/>
    </xf>
    <xf numFmtId="0" fontId="15" fillId="9" borderId="17" xfId="0" applyFont="1" applyFill="1" applyBorder="1"/>
    <xf numFmtId="0" fontId="16" fillId="0" borderId="0" xfId="0" applyFont="1"/>
    <xf numFmtId="0" fontId="17" fillId="0" borderId="0" xfId="0" applyFont="1"/>
    <xf numFmtId="8" fontId="4" fillId="0" borderId="5" xfId="0" applyNumberFormat="1" applyFont="1" applyBorder="1" applyAlignment="1">
      <alignment horizontal="center"/>
    </xf>
    <xf numFmtId="44" fontId="4" fillId="9" borderId="67" xfId="2" applyFont="1" applyFill="1" applyBorder="1" applyAlignment="1">
      <alignment horizontal="center" vertical="center"/>
    </xf>
    <xf numFmtId="44" fontId="4" fillId="9" borderId="64" xfId="2" applyFont="1" applyFill="1" applyBorder="1" applyAlignment="1">
      <alignment horizontal="center" vertical="center"/>
    </xf>
    <xf numFmtId="0" fontId="4" fillId="11" borderId="9" xfId="0" applyFont="1" applyFill="1" applyBorder="1" applyAlignment="1">
      <alignment horizontal="center" vertical="center" wrapText="1"/>
    </xf>
    <xf numFmtId="0" fontId="0" fillId="0" borderId="0" xfId="0" applyAlignment="1">
      <alignment horizontal="center" vertical="center"/>
    </xf>
    <xf numFmtId="165" fontId="4" fillId="0" borderId="45" xfId="4" applyNumberFormat="1" applyFont="1" applyBorder="1" applyAlignment="1">
      <alignment horizontal="center"/>
    </xf>
    <xf numFmtId="0" fontId="24" fillId="9" borderId="36" xfId="0" applyFont="1" applyFill="1" applyBorder="1" applyAlignment="1">
      <alignment horizontal="center" vertical="center"/>
    </xf>
    <xf numFmtId="0" fontId="24" fillId="9" borderId="47" xfId="0" applyFont="1" applyFill="1" applyBorder="1" applyAlignment="1">
      <alignment horizontal="center" vertical="center"/>
    </xf>
    <xf numFmtId="44" fontId="4" fillId="9" borderId="27" xfId="2" applyFont="1" applyFill="1" applyBorder="1" applyAlignment="1">
      <alignment horizontal="center" vertical="center" wrapText="1"/>
    </xf>
    <xf numFmtId="44" fontId="4" fillId="9" borderId="27" xfId="2" applyFont="1" applyFill="1" applyBorder="1" applyAlignment="1">
      <alignment horizontal="center" vertical="center"/>
    </xf>
    <xf numFmtId="44" fontId="4" fillId="11" borderId="70" xfId="2" applyFont="1" applyFill="1" applyBorder="1" applyAlignment="1">
      <alignment horizontal="center" vertical="center"/>
    </xf>
    <xf numFmtId="0" fontId="7" fillId="0" borderId="0" xfId="0" applyFont="1"/>
    <xf numFmtId="0" fontId="26" fillId="2" borderId="0" xfId="0" applyFont="1" applyFill="1"/>
    <xf numFmtId="0" fontId="5" fillId="2" borderId="0" xfId="0" applyFont="1" applyFill="1"/>
    <xf numFmtId="0" fontId="5" fillId="2" borderId="0" xfId="0" applyFont="1" applyFill="1" applyAlignment="1">
      <alignment horizontal="center"/>
    </xf>
    <xf numFmtId="44" fontId="5" fillId="2" borderId="0" xfId="2" applyFont="1" applyFill="1" applyBorder="1" applyAlignment="1">
      <alignment horizontal="center"/>
    </xf>
    <xf numFmtId="0" fontId="7" fillId="2" borderId="0" xfId="0" applyFont="1" applyFill="1"/>
    <xf numFmtId="0" fontId="26" fillId="2" borderId="0" xfId="0" applyFont="1" applyFill="1" applyAlignment="1">
      <alignment horizontal="center"/>
    </xf>
    <xf numFmtId="0" fontId="5" fillId="9" borderId="14" xfId="0" applyFont="1" applyFill="1" applyBorder="1" applyAlignment="1">
      <alignment horizontal="center"/>
    </xf>
    <xf numFmtId="0" fontId="5" fillId="9" borderId="24" xfId="0" applyFont="1" applyFill="1" applyBorder="1" applyAlignment="1">
      <alignment horizontal="center"/>
    </xf>
    <xf numFmtId="0" fontId="5" fillId="9" borderId="36" xfId="0" applyFont="1" applyFill="1" applyBorder="1" applyAlignment="1">
      <alignment horizontal="center"/>
    </xf>
    <xf numFmtId="0" fontId="7" fillId="2" borderId="0" xfId="0" applyFont="1" applyFill="1" applyAlignment="1">
      <alignment horizontal="center"/>
    </xf>
    <xf numFmtId="0" fontId="7" fillId="0" borderId="0" xfId="0" applyFont="1" applyAlignment="1">
      <alignment horizontal="center"/>
    </xf>
    <xf numFmtId="0" fontId="5" fillId="9" borderId="13" xfId="0" applyFont="1" applyFill="1" applyBorder="1" applyAlignment="1">
      <alignment horizontal="center"/>
    </xf>
    <xf numFmtId="0" fontId="5" fillId="9" borderId="4" xfId="0" applyFont="1" applyFill="1" applyBorder="1" applyAlignment="1">
      <alignment horizontal="center"/>
    </xf>
    <xf numFmtId="0" fontId="5" fillId="9" borderId="48" xfId="0" applyFont="1" applyFill="1" applyBorder="1" applyAlignment="1">
      <alignment horizontal="center"/>
    </xf>
    <xf numFmtId="0" fontId="5" fillId="0" borderId="7" xfId="0" applyFont="1" applyBorder="1"/>
    <xf numFmtId="7" fontId="5" fillId="0" borderId="7" xfId="2" applyNumberFormat="1" applyFont="1" applyBorder="1" applyAlignment="1">
      <alignment horizontal="center"/>
    </xf>
    <xf numFmtId="165" fontId="5" fillId="0" borderId="7" xfId="0" applyNumberFormat="1" applyFont="1" applyBorder="1" applyAlignment="1">
      <alignment horizontal="center"/>
    </xf>
    <xf numFmtId="0" fontId="5" fillId="0" borderId="3" xfId="0" applyFont="1" applyBorder="1"/>
    <xf numFmtId="7" fontId="5" fillId="0" borderId="5" xfId="2" applyNumberFormat="1" applyFont="1" applyBorder="1" applyAlignment="1">
      <alignment horizontal="center"/>
    </xf>
    <xf numFmtId="7" fontId="5" fillId="0" borderId="18" xfId="2" applyNumberFormat="1" applyFont="1" applyBorder="1" applyAlignment="1">
      <alignment horizontal="center"/>
    </xf>
    <xf numFmtId="7" fontId="5" fillId="0" borderId="15" xfId="2" applyNumberFormat="1" applyFont="1" applyBorder="1" applyAlignment="1">
      <alignment horizontal="center"/>
    </xf>
    <xf numFmtId="165" fontId="5" fillId="0" borderId="15" xfId="0" applyNumberFormat="1" applyFont="1" applyBorder="1" applyAlignment="1">
      <alignment horizontal="center"/>
    </xf>
    <xf numFmtId="0" fontId="5" fillId="0" borderId="5" xfId="0" applyFont="1" applyBorder="1"/>
    <xf numFmtId="7" fontId="5" fillId="0" borderId="16" xfId="2" applyNumberFormat="1" applyFont="1" applyBorder="1" applyAlignment="1">
      <alignment horizontal="center"/>
    </xf>
    <xf numFmtId="165" fontId="5" fillId="0" borderId="16" xfId="0" applyNumberFormat="1" applyFont="1" applyBorder="1" applyAlignment="1">
      <alignment horizontal="center"/>
    </xf>
    <xf numFmtId="165" fontId="5" fillId="0" borderId="18" xfId="0" applyNumberFormat="1" applyFont="1" applyBorder="1" applyAlignment="1">
      <alignment horizontal="center"/>
    </xf>
    <xf numFmtId="0" fontId="5" fillId="0" borderId="5" xfId="0" applyFont="1" applyBorder="1" applyAlignment="1">
      <alignment horizontal="left"/>
    </xf>
    <xf numFmtId="0" fontId="5" fillId="0" borderId="3" xfId="0" applyFont="1" applyBorder="1" applyAlignment="1">
      <alignment horizontal="left"/>
    </xf>
    <xf numFmtId="0" fontId="5" fillId="0" borderId="15" xfId="0" applyFont="1" applyBorder="1" applyAlignment="1">
      <alignment horizontal="left"/>
    </xf>
    <xf numFmtId="0" fontId="5" fillId="0" borderId="15" xfId="0" applyFont="1" applyBorder="1"/>
    <xf numFmtId="0" fontId="5" fillId="0" borderId="4" xfId="0" applyFont="1" applyBorder="1"/>
    <xf numFmtId="0" fontId="5" fillId="0" borderId="6" xfId="0" applyFont="1" applyBorder="1"/>
    <xf numFmtId="7" fontId="5" fillId="0" borderId="17" xfId="0" applyNumberFormat="1" applyFont="1" applyBorder="1" applyAlignment="1">
      <alignment horizontal="center"/>
    </xf>
    <xf numFmtId="7" fontId="5" fillId="0" borderId="2" xfId="0" applyNumberFormat="1" applyFont="1" applyBorder="1" applyAlignment="1">
      <alignment horizontal="center"/>
    </xf>
    <xf numFmtId="165" fontId="5" fillId="0" borderId="2" xfId="0" applyNumberFormat="1" applyFont="1" applyBorder="1" applyAlignment="1">
      <alignment horizontal="center"/>
    </xf>
    <xf numFmtId="44" fontId="7" fillId="2" borderId="0" xfId="2" applyFont="1" applyFill="1" applyAlignment="1">
      <alignment horizontal="center"/>
    </xf>
    <xf numFmtId="44" fontId="7" fillId="0" borderId="0" xfId="2" applyFont="1" applyAlignment="1">
      <alignment horizontal="center"/>
    </xf>
    <xf numFmtId="0" fontId="5" fillId="9" borderId="33" xfId="0" applyFont="1" applyFill="1" applyBorder="1" applyAlignment="1">
      <alignment horizontal="left" vertical="top" wrapText="1"/>
    </xf>
    <xf numFmtId="165" fontId="5" fillId="9" borderId="43" xfId="0" applyNumberFormat="1" applyFont="1" applyFill="1" applyBorder="1"/>
    <xf numFmtId="0" fontId="5" fillId="9" borderId="14" xfId="0" applyFont="1" applyFill="1" applyBorder="1" applyAlignment="1">
      <alignment horizontal="left"/>
    </xf>
    <xf numFmtId="44" fontId="7" fillId="9" borderId="24" xfId="2" applyFont="1" applyFill="1" applyBorder="1" applyAlignment="1">
      <alignment horizontal="center"/>
    </xf>
    <xf numFmtId="165" fontId="5" fillId="9" borderId="36" xfId="0" applyNumberFormat="1" applyFont="1" applyFill="1" applyBorder="1"/>
    <xf numFmtId="0" fontId="7" fillId="9" borderId="25" xfId="0" applyFont="1" applyFill="1" applyBorder="1" applyAlignment="1">
      <alignment horizontal="left" vertical="top" wrapText="1"/>
    </xf>
    <xf numFmtId="165" fontId="7" fillId="0" borderId="43" xfId="0" applyNumberFormat="1" applyFont="1" applyBorder="1"/>
    <xf numFmtId="0" fontId="5" fillId="0" borderId="19" xfId="0" applyFont="1" applyBorder="1" applyAlignment="1">
      <alignment horizontal="left"/>
    </xf>
    <xf numFmtId="0" fontId="5" fillId="0" borderId="32" xfId="0" applyFont="1" applyBorder="1" applyAlignment="1">
      <alignment horizontal="left"/>
    </xf>
    <xf numFmtId="9" fontId="5" fillId="0" borderId="38" xfId="0" applyNumberFormat="1" applyFont="1" applyBorder="1" applyAlignment="1">
      <alignment horizontal="right" vertical="top" wrapText="1"/>
    </xf>
    <xf numFmtId="0" fontId="7" fillId="0" borderId="23" xfId="0" applyFont="1" applyBorder="1" applyAlignment="1">
      <alignment horizontal="left" vertical="top" wrapText="1"/>
    </xf>
    <xf numFmtId="9" fontId="5" fillId="0" borderId="42" xfId="0" applyNumberFormat="1" applyFont="1" applyBorder="1" applyAlignment="1">
      <alignment horizontal="right"/>
    </xf>
    <xf numFmtId="9" fontId="7" fillId="0" borderId="0" xfId="3" applyFont="1" applyAlignment="1">
      <alignment horizontal="center"/>
    </xf>
    <xf numFmtId="9" fontId="5" fillId="0" borderId="38" xfId="0" applyNumberFormat="1" applyFont="1" applyBorder="1" applyAlignment="1">
      <alignment horizontal="right"/>
    </xf>
    <xf numFmtId="0" fontId="7" fillId="0" borderId="20" xfId="0" applyFont="1" applyBorder="1" applyAlignment="1">
      <alignment horizontal="left"/>
    </xf>
    <xf numFmtId="0" fontId="5" fillId="0" borderId="23" xfId="0" applyFont="1" applyBorder="1" applyAlignment="1">
      <alignment horizontal="left"/>
    </xf>
    <xf numFmtId="0" fontId="5" fillId="0" borderId="19" xfId="0" applyFont="1" applyBorder="1"/>
    <xf numFmtId="44" fontId="7" fillId="0" borderId="0" xfId="2" applyFont="1" applyBorder="1" applyAlignment="1">
      <alignment horizontal="center"/>
    </xf>
    <xf numFmtId="0" fontId="7" fillId="0" borderId="20" xfId="0" applyFont="1" applyBorder="1"/>
    <xf numFmtId="9" fontId="7" fillId="0" borderId="42" xfId="0" applyNumberFormat="1" applyFont="1" applyBorder="1" applyAlignment="1">
      <alignment horizontal="right"/>
    </xf>
    <xf numFmtId="165" fontId="7" fillId="0" borderId="43" xfId="0" applyNumberFormat="1" applyFont="1" applyBorder="1" applyAlignment="1">
      <alignment horizontal="right" vertical="top" wrapText="1"/>
    </xf>
    <xf numFmtId="9" fontId="7" fillId="0" borderId="0" xfId="0" applyNumberFormat="1" applyFont="1" applyAlignment="1">
      <alignment horizontal="center"/>
    </xf>
    <xf numFmtId="0" fontId="5" fillId="9" borderId="25" xfId="0" applyFont="1" applyFill="1" applyBorder="1"/>
    <xf numFmtId="165" fontId="5" fillId="9" borderId="44" xfId="0" applyNumberFormat="1" applyFont="1" applyFill="1" applyBorder="1" applyAlignment="1">
      <alignment horizontal="center"/>
    </xf>
    <xf numFmtId="0" fontId="5" fillId="9" borderId="13" xfId="0" applyFont="1" applyFill="1" applyBorder="1"/>
    <xf numFmtId="44" fontId="5" fillId="9" borderId="0" xfId="2" applyFont="1" applyFill="1" applyBorder="1" applyAlignment="1">
      <alignment horizontal="center"/>
    </xf>
    <xf numFmtId="165" fontId="5" fillId="9" borderId="47" xfId="0" applyNumberFormat="1" applyFont="1" applyFill="1" applyBorder="1" applyAlignment="1">
      <alignment horizontal="center"/>
    </xf>
    <xf numFmtId="165" fontId="5" fillId="9" borderId="0" xfId="0" applyNumberFormat="1" applyFont="1" applyFill="1" applyAlignment="1">
      <alignment horizontal="center"/>
    </xf>
    <xf numFmtId="0" fontId="5" fillId="9" borderId="34" xfId="0" applyFont="1" applyFill="1" applyBorder="1" applyAlignment="1">
      <alignment wrapText="1"/>
    </xf>
    <xf numFmtId="44" fontId="5" fillId="9" borderId="38" xfId="2" applyFont="1" applyFill="1" applyBorder="1" applyAlignment="1">
      <alignment horizontal="right"/>
    </xf>
    <xf numFmtId="0" fontId="7" fillId="9" borderId="6" xfId="0" applyFont="1" applyFill="1" applyBorder="1"/>
    <xf numFmtId="44" fontId="5" fillId="9" borderId="48" xfId="2" applyFont="1" applyFill="1" applyBorder="1" applyAlignment="1">
      <alignment horizontal="right"/>
    </xf>
    <xf numFmtId="9" fontId="7" fillId="0" borderId="0" xfId="0" applyNumberFormat="1" applyFont="1" applyAlignment="1">
      <alignment horizontal="right"/>
    </xf>
    <xf numFmtId="0" fontId="7" fillId="0" borderId="0" xfId="0" applyFont="1" applyAlignment="1">
      <alignment horizontal="left"/>
    </xf>
    <xf numFmtId="0" fontId="5" fillId="0" borderId="0" xfId="0" applyFont="1" applyAlignment="1">
      <alignment horizontal="left"/>
    </xf>
    <xf numFmtId="9" fontId="5" fillId="0" borderId="0" xfId="0" applyNumberFormat="1" applyFont="1"/>
    <xf numFmtId="0" fontId="5" fillId="0" borderId="0" xfId="0" applyFont="1"/>
    <xf numFmtId="0" fontId="5" fillId="0" borderId="0" xfId="0" applyFont="1" applyAlignment="1">
      <alignment horizontal="right"/>
    </xf>
    <xf numFmtId="44" fontId="7" fillId="0" borderId="0" xfId="2" applyFont="1" applyBorder="1" applyAlignment="1">
      <alignment horizontal="right"/>
    </xf>
    <xf numFmtId="0" fontId="5" fillId="9" borderId="0" xfId="0" applyFont="1" applyFill="1" applyAlignment="1">
      <alignment horizontal="center" wrapText="1"/>
    </xf>
    <xf numFmtId="0" fontId="5" fillId="9" borderId="47" xfId="0" applyFont="1" applyFill="1" applyBorder="1" applyAlignment="1">
      <alignment horizontal="center" wrapText="1"/>
    </xf>
    <xf numFmtId="0" fontId="5" fillId="9" borderId="6" xfId="0" applyFont="1" applyFill="1" applyBorder="1" applyAlignment="1">
      <alignment horizontal="center" wrapText="1"/>
    </xf>
    <xf numFmtId="44" fontId="5" fillId="9" borderId="6" xfId="2" applyFont="1" applyFill="1" applyBorder="1" applyAlignment="1">
      <alignment horizontal="center" wrapText="1"/>
    </xf>
    <xf numFmtId="9" fontId="5" fillId="9" borderId="6" xfId="3" applyFont="1" applyFill="1" applyBorder="1" applyAlignment="1">
      <alignment horizontal="center" wrapText="1"/>
    </xf>
    <xf numFmtId="0" fontId="21" fillId="9" borderId="14" xfId="0" applyFont="1" applyFill="1" applyBorder="1" applyAlignment="1">
      <alignment horizontal="center" vertical="center"/>
    </xf>
    <xf numFmtId="0" fontId="21" fillId="9" borderId="36" xfId="0" applyFont="1" applyFill="1" applyBorder="1" applyAlignment="1">
      <alignment horizontal="center" vertical="center"/>
    </xf>
    <xf numFmtId="0" fontId="5" fillId="11" borderId="9" xfId="0" applyFont="1" applyFill="1" applyBorder="1" applyAlignment="1">
      <alignment horizontal="center" vertical="center" wrapText="1"/>
    </xf>
    <xf numFmtId="0" fontId="5" fillId="11" borderId="9" xfId="0" applyFont="1" applyFill="1" applyBorder="1" applyAlignment="1">
      <alignment horizontal="center" vertical="center"/>
    </xf>
    <xf numFmtId="44" fontId="5" fillId="11" borderId="10" xfId="2" applyFont="1" applyFill="1" applyBorder="1" applyAlignment="1">
      <alignment horizontal="center" vertical="center"/>
    </xf>
    <xf numFmtId="44" fontId="5" fillId="9" borderId="9" xfId="2" applyFont="1" applyFill="1" applyBorder="1" applyAlignment="1">
      <alignment horizontal="center" vertical="center"/>
    </xf>
    <xf numFmtId="44" fontId="5" fillId="9" borderId="38" xfId="2" applyFont="1" applyFill="1" applyBorder="1" applyAlignment="1">
      <alignment horizontal="center" vertical="center" wrapText="1"/>
    </xf>
    <xf numFmtId="44" fontId="5" fillId="9" borderId="31" xfId="2" applyFont="1" applyFill="1" applyBorder="1" applyAlignment="1">
      <alignment horizontal="center" vertical="center"/>
    </xf>
    <xf numFmtId="44" fontId="5" fillId="9" borderId="22" xfId="2" applyFont="1" applyFill="1" applyBorder="1" applyAlignment="1">
      <alignment horizontal="center" vertical="center"/>
    </xf>
    <xf numFmtId="0" fontId="21" fillId="9" borderId="13" xfId="0" applyFont="1" applyFill="1" applyBorder="1" applyAlignment="1">
      <alignment horizontal="center" vertical="center"/>
    </xf>
    <xf numFmtId="0" fontId="5" fillId="11" borderId="11" xfId="0" applyFont="1" applyFill="1" applyBorder="1" applyAlignment="1">
      <alignment horizontal="center" vertical="center"/>
    </xf>
    <xf numFmtId="0" fontId="5" fillId="11" borderId="65" xfId="0" applyFont="1" applyFill="1" applyBorder="1" applyAlignment="1">
      <alignment horizontal="center" vertical="center"/>
    </xf>
    <xf numFmtId="0" fontId="5" fillId="11" borderId="64" xfId="0" applyFont="1" applyFill="1" applyBorder="1" applyAlignment="1">
      <alignment horizontal="center" vertical="center"/>
    </xf>
    <xf numFmtId="44" fontId="5" fillId="11" borderId="64" xfId="2" applyFont="1" applyFill="1" applyBorder="1" applyAlignment="1">
      <alignment horizontal="center" vertical="center"/>
    </xf>
    <xf numFmtId="44" fontId="5" fillId="11" borderId="66" xfId="2" applyFont="1" applyFill="1" applyBorder="1" applyAlignment="1">
      <alignment horizontal="center" vertical="center"/>
    </xf>
    <xf numFmtId="44" fontId="5" fillId="9" borderId="11" xfId="2" applyFont="1" applyFill="1" applyBorder="1" applyAlignment="1">
      <alignment horizontal="center" vertical="center"/>
    </xf>
    <xf numFmtId="0" fontId="5" fillId="9" borderId="64" xfId="0" applyFont="1" applyFill="1" applyBorder="1" applyAlignment="1">
      <alignment horizontal="center" vertical="center"/>
    </xf>
    <xf numFmtId="0" fontId="5" fillId="9" borderId="39" xfId="0" applyFont="1" applyFill="1" applyBorder="1" applyAlignment="1">
      <alignment horizontal="center" vertical="center"/>
    </xf>
    <xf numFmtId="44" fontId="5" fillId="9" borderId="12" xfId="2" applyFont="1" applyFill="1" applyBorder="1" applyAlignment="1">
      <alignment horizontal="center" vertical="center"/>
    </xf>
    <xf numFmtId="44" fontId="5" fillId="9" borderId="39" xfId="2" applyFont="1" applyFill="1" applyBorder="1" applyAlignment="1">
      <alignment horizontal="center" vertical="center"/>
    </xf>
    <xf numFmtId="44" fontId="5" fillId="9" borderId="64" xfId="2" applyFont="1" applyFill="1" applyBorder="1" applyAlignment="1">
      <alignment horizontal="center" vertical="center"/>
    </xf>
    <xf numFmtId="44" fontId="5" fillId="9" borderId="66" xfId="2" applyFont="1" applyFill="1" applyBorder="1" applyAlignment="1">
      <alignment horizontal="center" vertical="center"/>
    </xf>
    <xf numFmtId="0" fontId="21" fillId="9" borderId="47" xfId="0" applyFont="1" applyFill="1" applyBorder="1" applyAlignment="1">
      <alignment horizontal="center" vertical="center"/>
    </xf>
    <xf numFmtId="0" fontId="5" fillId="6" borderId="14" xfId="0" applyFont="1" applyFill="1" applyBorder="1" applyAlignment="1">
      <alignment horizontal="left"/>
    </xf>
    <xf numFmtId="0" fontId="5" fillId="6" borderId="14" xfId="0" applyFont="1" applyFill="1" applyBorder="1" applyAlignment="1">
      <alignment horizontal="left" wrapText="1"/>
    </xf>
    <xf numFmtId="0" fontId="7" fillId="6" borderId="1" xfId="0" applyFont="1" applyFill="1" applyBorder="1" applyAlignment="1">
      <alignment horizontal="center"/>
    </xf>
    <xf numFmtId="165" fontId="7" fillId="6" borderId="1" xfId="2" applyNumberFormat="1" applyFont="1" applyFill="1" applyBorder="1" applyAlignment="1">
      <alignment horizontal="center"/>
    </xf>
    <xf numFmtId="165" fontId="10" fillId="6" borderId="1" xfId="0" applyNumberFormat="1" applyFont="1" applyFill="1" applyBorder="1" applyAlignment="1">
      <alignment horizontal="center"/>
    </xf>
    <xf numFmtId="165" fontId="7" fillId="6" borderId="1" xfId="0" applyNumberFormat="1" applyFont="1" applyFill="1" applyBorder="1" applyAlignment="1">
      <alignment horizontal="center"/>
    </xf>
    <xf numFmtId="0" fontId="5" fillId="5" borderId="19" xfId="0" applyFont="1" applyFill="1" applyBorder="1" applyAlignment="1">
      <alignment horizontal="left"/>
    </xf>
    <xf numFmtId="0" fontId="5" fillId="5" borderId="46" xfId="0" applyFont="1" applyFill="1" applyBorder="1"/>
    <xf numFmtId="0" fontId="7" fillId="5" borderId="5" xfId="0" applyFont="1" applyFill="1" applyBorder="1" applyAlignment="1">
      <alignment horizontal="center"/>
    </xf>
    <xf numFmtId="165" fontId="7" fillId="5" borderId="5" xfId="0" applyNumberFormat="1" applyFont="1" applyFill="1" applyBorder="1" applyAlignment="1">
      <alignment horizontal="center"/>
    </xf>
    <xf numFmtId="165" fontId="7" fillId="5" borderId="5" xfId="2" applyNumberFormat="1" applyFont="1" applyFill="1" applyBorder="1" applyAlignment="1">
      <alignment horizontal="center"/>
    </xf>
    <xf numFmtId="0" fontId="7" fillId="0" borderId="27" xfId="0" applyFont="1" applyBorder="1"/>
    <xf numFmtId="0" fontId="7" fillId="0" borderId="19" xfId="0" applyFont="1" applyBorder="1" applyAlignment="1">
      <alignment horizontal="left" indent="1"/>
    </xf>
    <xf numFmtId="0" fontId="7" fillId="0" borderId="46" xfId="0" applyFont="1" applyBorder="1"/>
    <xf numFmtId="166" fontId="7" fillId="0" borderId="5" xfId="3" applyNumberFormat="1" applyFont="1" applyFill="1" applyBorder="1" applyAlignment="1">
      <alignment horizontal="center"/>
    </xf>
    <xf numFmtId="165" fontId="7" fillId="0" borderId="5" xfId="0" applyNumberFormat="1" applyFont="1" applyBorder="1" applyAlignment="1">
      <alignment horizontal="center"/>
    </xf>
    <xf numFmtId="0" fontId="7" fillId="0" borderId="5" xfId="0" applyFont="1" applyBorder="1" applyAlignment="1">
      <alignment horizontal="center"/>
    </xf>
    <xf numFmtId="165" fontId="7" fillId="0" borderId="5" xfId="2" applyNumberFormat="1" applyFont="1" applyBorder="1" applyAlignment="1">
      <alignment horizontal="center"/>
    </xf>
    <xf numFmtId="0" fontId="7" fillId="0" borderId="20" xfId="0" applyFont="1" applyBorder="1" applyAlignment="1">
      <alignment horizontal="left" indent="1"/>
    </xf>
    <xf numFmtId="0" fontId="7" fillId="0" borderId="46" xfId="0" applyFont="1" applyBorder="1" applyAlignment="1">
      <alignment horizontal="right"/>
    </xf>
    <xf numFmtId="8" fontId="5" fillId="0" borderId="5" xfId="0" applyNumberFormat="1" applyFont="1" applyBorder="1" applyAlignment="1">
      <alignment horizontal="center"/>
    </xf>
    <xf numFmtId="165" fontId="5" fillId="0" borderId="3" xfId="0" applyNumberFormat="1" applyFont="1" applyBorder="1" applyAlignment="1">
      <alignment horizontal="center"/>
    </xf>
    <xf numFmtId="0" fontId="5" fillId="0" borderId="5" xfId="0" applyFont="1" applyBorder="1" applyAlignment="1">
      <alignment horizontal="center"/>
    </xf>
    <xf numFmtId="165" fontId="5" fillId="0" borderId="3" xfId="2" applyNumberFormat="1" applyFont="1" applyBorder="1" applyAlignment="1">
      <alignment horizontal="center"/>
    </xf>
    <xf numFmtId="165" fontId="7" fillId="0" borderId="5" xfId="2" applyNumberFormat="1" applyFont="1" applyFill="1" applyBorder="1" applyAlignment="1">
      <alignment horizontal="center"/>
    </xf>
    <xf numFmtId="0" fontId="7" fillId="0" borderId="4" xfId="0" applyFont="1" applyBorder="1" applyAlignment="1">
      <alignment horizontal="left" indent="1"/>
    </xf>
    <xf numFmtId="0" fontId="7" fillId="0" borderId="41" xfId="0" applyFont="1" applyBorder="1" applyAlignment="1">
      <alignment horizontal="right"/>
    </xf>
    <xf numFmtId="165" fontId="5" fillId="0" borderId="2" xfId="2" applyNumberFormat="1" applyFont="1" applyBorder="1" applyAlignment="1">
      <alignment horizontal="center"/>
    </xf>
    <xf numFmtId="0" fontId="7" fillId="0" borderId="45" xfId="0" applyFont="1" applyBorder="1"/>
    <xf numFmtId="0" fontId="7" fillId="0" borderId="18" xfId="0" applyFont="1" applyBorder="1" applyAlignment="1">
      <alignment horizontal="left" vertical="top" indent="1"/>
    </xf>
    <xf numFmtId="0" fontId="7" fillId="0" borderId="19" xfId="0" applyFont="1" applyBorder="1"/>
    <xf numFmtId="165" fontId="5" fillId="0" borderId="5" xfId="2" applyNumberFormat="1" applyFont="1" applyBorder="1" applyAlignment="1">
      <alignment horizontal="center"/>
    </xf>
    <xf numFmtId="165" fontId="5" fillId="0" borderId="5" xfId="0" applyNumberFormat="1" applyFont="1" applyBorder="1" applyAlignment="1">
      <alignment horizontal="center"/>
    </xf>
    <xf numFmtId="0" fontId="7" fillId="0" borderId="7" xfId="0" applyFont="1" applyBorder="1" applyAlignment="1">
      <alignment horizontal="left" vertical="top" indent="1"/>
    </xf>
    <xf numFmtId="0" fontId="7" fillId="0" borderId="2" xfId="0" applyFont="1" applyBorder="1" applyAlignment="1">
      <alignment horizontal="left" vertical="top" indent="1"/>
    </xf>
    <xf numFmtId="0" fontId="5" fillId="0" borderId="15" xfId="0" applyFont="1" applyBorder="1" applyAlignment="1">
      <alignment horizontal="center"/>
    </xf>
    <xf numFmtId="0" fontId="5" fillId="0" borderId="27" xfId="0" applyFont="1" applyBorder="1"/>
    <xf numFmtId="0" fontId="7" fillId="0" borderId="45" xfId="0" applyFont="1" applyBorder="1" applyAlignment="1">
      <alignment horizontal="left" wrapText="1"/>
    </xf>
    <xf numFmtId="0" fontId="7" fillId="0" borderId="45" xfId="0" applyFont="1" applyBorder="1" applyAlignment="1">
      <alignment horizontal="right" wrapText="1"/>
    </xf>
    <xf numFmtId="0" fontId="7" fillId="0" borderId="18" xfId="0" applyFont="1" applyBorder="1" applyAlignment="1">
      <alignment horizontal="left" vertical="top" wrapText="1" indent="1"/>
    </xf>
    <xf numFmtId="0" fontId="7" fillId="0" borderId="3" xfId="0" applyFont="1" applyBorder="1" applyAlignment="1">
      <alignment horizontal="left" vertical="top" wrapText="1" indent="1"/>
    </xf>
    <xf numFmtId="0" fontId="7" fillId="0" borderId="45" xfId="0" applyFont="1" applyBorder="1" applyAlignment="1">
      <alignment horizontal="left"/>
    </xf>
    <xf numFmtId="0" fontId="7" fillId="0" borderId="30" xfId="0" applyFont="1" applyBorder="1"/>
    <xf numFmtId="0" fontId="7" fillId="0" borderId="23" xfId="0" applyFont="1" applyBorder="1" applyAlignment="1">
      <alignment horizontal="left"/>
    </xf>
    <xf numFmtId="0" fontId="7" fillId="0" borderId="31" xfId="0" applyFont="1" applyBorder="1"/>
    <xf numFmtId="0" fontId="5" fillId="0" borderId="7" xfId="0" applyFont="1" applyBorder="1" applyAlignment="1">
      <alignment horizontal="center"/>
    </xf>
    <xf numFmtId="0" fontId="7" fillId="0" borderId="7" xfId="0" applyFont="1" applyBorder="1" applyAlignment="1">
      <alignment horizontal="left" vertical="top" wrapText="1" indent="1"/>
    </xf>
    <xf numFmtId="165" fontId="5" fillId="0" borderId="3" xfId="2" applyNumberFormat="1" applyFont="1" applyFill="1" applyBorder="1" applyAlignment="1">
      <alignment horizontal="center"/>
    </xf>
    <xf numFmtId="0" fontId="7" fillId="0" borderId="32" xfId="0" applyFont="1" applyBorder="1" applyAlignment="1">
      <alignment horizontal="left"/>
    </xf>
    <xf numFmtId="0" fontId="7" fillId="0" borderId="2" xfId="0" applyFont="1" applyBorder="1" applyAlignment="1">
      <alignment horizontal="left" vertical="top" wrapText="1" indent="1"/>
    </xf>
    <xf numFmtId="0" fontId="7" fillId="0" borderId="29" xfId="0" applyFont="1" applyBorder="1" applyAlignment="1">
      <alignment horizontal="right" wrapText="1"/>
    </xf>
    <xf numFmtId="0" fontId="7" fillId="0" borderId="32" xfId="0" applyFont="1" applyBorder="1"/>
    <xf numFmtId="0" fontId="7" fillId="0" borderId="23" xfId="0" applyFont="1" applyBorder="1" applyAlignment="1">
      <alignment horizontal="right"/>
    </xf>
    <xf numFmtId="165" fontId="7" fillId="0" borderId="7" xfId="2" applyNumberFormat="1" applyFont="1" applyFill="1" applyBorder="1" applyAlignment="1">
      <alignment horizontal="center"/>
    </xf>
    <xf numFmtId="44" fontId="5" fillId="0" borderId="18" xfId="2" applyFont="1" applyBorder="1" applyAlignment="1">
      <alignment horizontal="center"/>
    </xf>
    <xf numFmtId="44" fontId="7" fillId="0" borderId="18" xfId="2" applyFont="1" applyBorder="1" applyAlignment="1">
      <alignment horizontal="center"/>
    </xf>
    <xf numFmtId="0" fontId="7" fillId="0" borderId="18" xfId="0" applyFont="1" applyBorder="1" applyAlignment="1">
      <alignment horizontal="center"/>
    </xf>
    <xf numFmtId="0" fontId="7" fillId="0" borderId="45" xfId="0" applyFont="1" applyBorder="1" applyAlignment="1">
      <alignment horizontal="right"/>
    </xf>
    <xf numFmtId="165" fontId="5" fillId="0" borderId="18" xfId="2" applyNumberFormat="1" applyFont="1" applyBorder="1" applyAlignment="1">
      <alignment horizontal="center"/>
    </xf>
    <xf numFmtId="0" fontId="5" fillId="0" borderId="11" xfId="0" applyFont="1" applyBorder="1" applyAlignment="1">
      <alignment vertical="center"/>
    </xf>
    <xf numFmtId="0" fontId="5" fillId="0" borderId="12" xfId="0" applyFont="1" applyBorder="1"/>
    <xf numFmtId="0" fontId="7" fillId="0" borderId="6" xfId="0" applyFont="1" applyBorder="1" applyAlignment="1">
      <alignment horizontal="center"/>
    </xf>
    <xf numFmtId="165" fontId="7" fillId="0" borderId="6" xfId="2" applyNumberFormat="1" applyFont="1" applyBorder="1"/>
    <xf numFmtId="44" fontId="5" fillId="0" borderId="6" xfId="2" applyFont="1" applyBorder="1" applyAlignment="1">
      <alignment horizontal="center"/>
    </xf>
    <xf numFmtId="164" fontId="5" fillId="0" borderId="17" xfId="1" applyNumberFormat="1" applyFont="1" applyBorder="1" applyAlignment="1">
      <alignment horizontal="center"/>
    </xf>
    <xf numFmtId="165" fontId="5" fillId="0" borderId="17" xfId="2" applyNumberFormat="1" applyFont="1" applyBorder="1" applyAlignment="1">
      <alignment horizontal="center"/>
    </xf>
    <xf numFmtId="44" fontId="7" fillId="0" borderId="0" xfId="2" applyFont="1" applyFill="1" applyBorder="1"/>
    <xf numFmtId="44" fontId="7" fillId="0" borderId="0" xfId="2" applyFont="1" applyFill="1" applyBorder="1" applyAlignment="1">
      <alignment horizontal="center"/>
    </xf>
    <xf numFmtId="44" fontId="7" fillId="0" borderId="0" xfId="2" applyFont="1"/>
    <xf numFmtId="0" fontId="5" fillId="11" borderId="8" xfId="0" applyFont="1" applyFill="1" applyBorder="1" applyAlignment="1">
      <alignment horizontal="center" vertical="center" wrapText="1"/>
    </xf>
    <xf numFmtId="0" fontId="5" fillId="11" borderId="65" xfId="0" applyFont="1" applyFill="1" applyBorder="1" applyAlignment="1">
      <alignment horizontal="center" vertical="center" wrapText="1"/>
    </xf>
    <xf numFmtId="0" fontId="5" fillId="11" borderId="64" xfId="0" applyFont="1" applyFill="1" applyBorder="1" applyAlignment="1">
      <alignment horizontal="center" vertical="center" wrapText="1"/>
    </xf>
    <xf numFmtId="0" fontId="6" fillId="0" borderId="0" xfId="4" applyFont="1"/>
    <xf numFmtId="0" fontId="6" fillId="0" borderId="47" xfId="4" applyFont="1" applyBorder="1" applyAlignment="1">
      <alignment horizontal="left" vertical="top" wrapText="1"/>
    </xf>
    <xf numFmtId="0" fontId="6" fillId="0" borderId="0" xfId="4" applyFont="1" applyAlignment="1">
      <alignment horizontal="left" vertical="top" wrapText="1"/>
    </xf>
    <xf numFmtId="0" fontId="28" fillId="0" borderId="0" xfId="0" applyFont="1" applyAlignment="1">
      <alignment horizontal="left" wrapText="1"/>
    </xf>
    <xf numFmtId="0" fontId="28" fillId="0" borderId="6" xfId="0" applyFont="1" applyBorder="1" applyAlignment="1">
      <alignment horizontal="left" wrapText="1"/>
    </xf>
    <xf numFmtId="165" fontId="9" fillId="4" borderId="39" xfId="4" applyNumberFormat="1" applyFont="1" applyFill="1" applyBorder="1"/>
    <xf numFmtId="165" fontId="4" fillId="0" borderId="0" xfId="4" applyNumberFormat="1" applyFont="1" applyAlignment="1">
      <alignment horizontal="right" wrapText="1"/>
    </xf>
    <xf numFmtId="165" fontId="4" fillId="0" borderId="0" xfId="4" applyNumberFormat="1" applyFont="1" applyAlignment="1">
      <alignment horizontal="right"/>
    </xf>
    <xf numFmtId="165" fontId="9" fillId="4" borderId="64" xfId="4" applyNumberFormat="1" applyFont="1" applyFill="1" applyBorder="1"/>
    <xf numFmtId="0" fontId="4" fillId="0" borderId="0" xfId="4" applyFont="1"/>
    <xf numFmtId="0" fontId="6" fillId="0" borderId="0" xfId="4" applyFont="1" applyAlignment="1">
      <alignment wrapText="1"/>
    </xf>
    <xf numFmtId="0" fontId="27" fillId="0" borderId="14" xfId="0" applyFont="1" applyBorder="1" applyAlignment="1">
      <alignment horizontal="left"/>
    </xf>
    <xf numFmtId="0" fontId="28" fillId="0" borderId="24" xfId="0" applyFont="1" applyBorder="1" applyAlignment="1">
      <alignment horizontal="left"/>
    </xf>
    <xf numFmtId="0" fontId="6" fillId="0" borderId="36" xfId="4" applyFont="1" applyBorder="1" applyAlignment="1">
      <alignment horizontal="left"/>
    </xf>
    <xf numFmtId="0" fontId="27" fillId="0" borderId="13" xfId="0" applyFont="1" applyBorder="1" applyAlignment="1">
      <alignment horizontal="left"/>
    </xf>
    <xf numFmtId="0" fontId="28" fillId="0" borderId="0" xfId="0" applyFont="1" applyAlignment="1">
      <alignment horizontal="left"/>
    </xf>
    <xf numFmtId="165" fontId="29" fillId="0" borderId="0" xfId="5" applyNumberFormat="1" applyFont="1" applyFill="1" applyBorder="1" applyAlignment="1">
      <alignment horizontal="left"/>
    </xf>
    <xf numFmtId="0" fontId="30" fillId="0" borderId="0" xfId="0" applyFont="1" applyAlignment="1">
      <alignment horizontal="left"/>
    </xf>
    <xf numFmtId="0" fontId="6" fillId="0" borderId="47" xfId="4" applyFont="1" applyBorder="1" applyAlignment="1">
      <alignment horizontal="left"/>
    </xf>
    <xf numFmtId="167" fontId="29" fillId="0" borderId="0" xfId="5" applyNumberFormat="1" applyFont="1" applyBorder="1" applyAlignment="1">
      <alignment horizontal="left"/>
    </xf>
    <xf numFmtId="8" fontId="28" fillId="0" borderId="0" xfId="0" applyNumberFormat="1" applyFont="1" applyAlignment="1">
      <alignment horizontal="left"/>
    </xf>
    <xf numFmtId="165" fontId="28" fillId="0" borderId="0" xfId="0" applyNumberFormat="1" applyFont="1" applyAlignment="1">
      <alignment horizontal="left"/>
    </xf>
    <xf numFmtId="165" fontId="29" fillId="0" borderId="0" xfId="5" applyNumberFormat="1" applyFont="1" applyBorder="1" applyAlignment="1">
      <alignment horizontal="left"/>
    </xf>
    <xf numFmtId="0" fontId="31" fillId="0" borderId="0" xfId="0" applyFont="1" applyAlignment="1">
      <alignment horizontal="left"/>
    </xf>
    <xf numFmtId="0" fontId="27" fillId="0" borderId="13" xfId="4" applyFont="1" applyBorder="1" applyAlignment="1">
      <alignment horizontal="left"/>
    </xf>
    <xf numFmtId="0" fontId="6" fillId="0" borderId="0" xfId="4" applyFont="1" applyAlignment="1">
      <alignment horizontal="left"/>
    </xf>
    <xf numFmtId="0" fontId="28" fillId="0" borderId="0" xfId="4" applyFont="1" applyAlignment="1">
      <alignment horizontal="left"/>
    </xf>
    <xf numFmtId="0" fontId="27" fillId="0" borderId="4" xfId="0" applyFont="1" applyBorder="1" applyAlignment="1">
      <alignment horizontal="left"/>
    </xf>
    <xf numFmtId="0" fontId="28" fillId="0" borderId="6" xfId="0" applyFont="1" applyBorder="1" applyAlignment="1">
      <alignment horizontal="left"/>
    </xf>
    <xf numFmtId="165" fontId="28" fillId="0" borderId="6" xfId="0" applyNumberFormat="1" applyFont="1" applyBorder="1" applyAlignment="1">
      <alignment horizontal="left"/>
    </xf>
    <xf numFmtId="0" fontId="6" fillId="0" borderId="48" xfId="4" applyFont="1" applyBorder="1" applyAlignment="1">
      <alignment horizontal="left"/>
    </xf>
    <xf numFmtId="0" fontId="7" fillId="9" borderId="0" xfId="0" applyFont="1" applyFill="1" applyAlignment="1">
      <alignment horizontal="left" vertical="top" wrapText="1"/>
    </xf>
    <xf numFmtId="0" fontId="5" fillId="0" borderId="0" xfId="0" applyFont="1" applyAlignment="1">
      <alignment horizontal="left" vertical="top" wrapText="1"/>
    </xf>
    <xf numFmtId="165" fontId="5" fillId="0" borderId="0" xfId="0" applyNumberFormat="1" applyFont="1"/>
    <xf numFmtId="0" fontId="7" fillId="0" borderId="0" xfId="0" applyFont="1" applyAlignment="1">
      <alignment horizontal="left" vertical="top" wrapText="1"/>
    </xf>
    <xf numFmtId="165" fontId="7" fillId="0" borderId="0" xfId="0" applyNumberFormat="1" applyFont="1"/>
    <xf numFmtId="9" fontId="5" fillId="0" borderId="0" xfId="0" applyNumberFormat="1" applyFont="1" applyAlignment="1">
      <alignment horizontal="right"/>
    </xf>
    <xf numFmtId="165" fontId="5" fillId="0" borderId="0" xfId="0" applyNumberFormat="1" applyFont="1" applyAlignment="1">
      <alignment horizontal="center"/>
    </xf>
    <xf numFmtId="0" fontId="5" fillId="0" borderId="0" xfId="0" applyFont="1" applyAlignment="1">
      <alignment wrapText="1"/>
    </xf>
    <xf numFmtId="44" fontId="5" fillId="0" borderId="0" xfId="2" applyFont="1" applyFill="1" applyBorder="1" applyAlignment="1">
      <alignment horizontal="right"/>
    </xf>
    <xf numFmtId="165" fontId="7" fillId="0" borderId="44" xfId="0" applyNumberFormat="1" applyFont="1" applyBorder="1"/>
    <xf numFmtId="0" fontId="5" fillId="0" borderId="13" xfId="0" applyFont="1" applyBorder="1" applyAlignment="1">
      <alignment horizontal="left"/>
    </xf>
    <xf numFmtId="0" fontId="7" fillId="9" borderId="34" xfId="0" applyFont="1" applyFill="1" applyBorder="1" applyAlignment="1">
      <alignment horizontal="left" vertical="top" wrapText="1"/>
    </xf>
    <xf numFmtId="0" fontId="7" fillId="9" borderId="38" xfId="0" applyFont="1" applyFill="1" applyBorder="1" applyAlignment="1">
      <alignment horizontal="left" vertical="top" wrapText="1"/>
    </xf>
    <xf numFmtId="0" fontId="7" fillId="9" borderId="23" xfId="0" applyFont="1" applyFill="1" applyBorder="1" applyAlignment="1">
      <alignment horizontal="left" vertical="top" wrapText="1"/>
    </xf>
    <xf numFmtId="0" fontId="3" fillId="4" borderId="0" xfId="4" applyFont="1" applyFill="1" applyAlignment="1">
      <alignment horizontal="right"/>
    </xf>
    <xf numFmtId="165" fontId="9" fillId="4" borderId="0" xfId="4" applyNumberFormat="1" applyFont="1" applyFill="1"/>
    <xf numFmtId="165" fontId="3" fillId="4" borderId="0" xfId="4" applyNumberFormat="1" applyFont="1" applyFill="1"/>
    <xf numFmtId="0" fontId="3" fillId="4" borderId="13" xfId="4" applyFont="1" applyFill="1" applyBorder="1" applyAlignment="1">
      <alignment horizontal="right"/>
    </xf>
    <xf numFmtId="0" fontId="5" fillId="0" borderId="33" xfId="0" applyFont="1" applyBorder="1" applyAlignment="1">
      <alignment wrapText="1"/>
    </xf>
    <xf numFmtId="165" fontId="7" fillId="0" borderId="43" xfId="0" applyNumberFormat="1" applyFont="1" applyBorder="1" applyAlignment="1">
      <alignment wrapText="1"/>
    </xf>
    <xf numFmtId="0" fontId="7" fillId="0" borderId="34" xfId="0" applyFont="1" applyBorder="1" applyAlignment="1">
      <alignment wrapText="1"/>
    </xf>
    <xf numFmtId="9" fontId="5" fillId="0" borderId="38" xfId="0" applyNumberFormat="1" applyFont="1" applyBorder="1" applyAlignment="1">
      <alignment horizontal="right" wrapText="1"/>
    </xf>
    <xf numFmtId="0" fontId="5" fillId="0" borderId="25" xfId="0" applyFont="1" applyBorder="1" applyAlignment="1">
      <alignment wrapText="1"/>
    </xf>
    <xf numFmtId="165" fontId="7" fillId="0" borderId="44" xfId="0" applyNumberFormat="1" applyFont="1" applyBorder="1" applyAlignment="1">
      <alignment wrapText="1"/>
    </xf>
    <xf numFmtId="0" fontId="1" fillId="0" borderId="5" xfId="0" applyFont="1" applyBorder="1" applyAlignment="1">
      <alignment horizontal="center"/>
    </xf>
    <xf numFmtId="0" fontId="21" fillId="9" borderId="74" xfId="0" applyFont="1" applyFill="1" applyBorder="1" applyAlignment="1">
      <alignment horizontal="center" vertical="center"/>
    </xf>
    <xf numFmtId="44" fontId="5" fillId="9" borderId="75" xfId="2" applyFont="1" applyFill="1" applyBorder="1" applyAlignment="1">
      <alignment horizontal="center" vertical="center"/>
    </xf>
    <xf numFmtId="44" fontId="5" fillId="9" borderId="75" xfId="2" applyFont="1" applyFill="1" applyBorder="1" applyAlignment="1">
      <alignment horizontal="center" vertical="center" wrapText="1"/>
    </xf>
    <xf numFmtId="165" fontId="4" fillId="0" borderId="15" xfId="0" applyNumberFormat="1" applyFont="1" applyBorder="1" applyAlignment="1">
      <alignment horizontal="center"/>
    </xf>
    <xf numFmtId="0" fontId="5" fillId="9" borderId="25" xfId="0" applyFont="1" applyFill="1" applyBorder="1" applyAlignment="1">
      <alignment wrapText="1"/>
    </xf>
    <xf numFmtId="165" fontId="5" fillId="9" borderId="0" xfId="0" applyNumberFormat="1" applyFont="1" applyFill="1" applyBorder="1" applyAlignment="1">
      <alignment horizontal="center"/>
    </xf>
    <xf numFmtId="0" fontId="5" fillId="9" borderId="0" xfId="0" applyFont="1" applyFill="1" applyBorder="1"/>
    <xf numFmtId="0" fontId="23" fillId="8" borderId="0" xfId="0" applyFont="1" applyFill="1" applyAlignment="1">
      <alignment horizontal="center"/>
    </xf>
    <xf numFmtId="0" fontId="17" fillId="0" borderId="0" xfId="0" applyFont="1" applyAlignment="1">
      <alignment horizontal="left" wrapText="1"/>
    </xf>
    <xf numFmtId="0" fontId="25" fillId="2" borderId="0" xfId="0" applyFont="1" applyFill="1" applyAlignment="1">
      <alignment horizontal="center"/>
    </xf>
    <xf numFmtId="0" fontId="7" fillId="0" borderId="20" xfId="0" applyFont="1" applyBorder="1" applyAlignment="1">
      <alignment horizontal="left" vertical="top" wrapText="1"/>
    </xf>
    <xf numFmtId="0" fontId="7" fillId="0" borderId="23" xfId="0" applyFont="1" applyBorder="1" applyAlignment="1">
      <alignment horizontal="left" vertical="top" wrapText="1"/>
    </xf>
    <xf numFmtId="0" fontId="5" fillId="9" borderId="4" xfId="0" applyFont="1" applyFill="1" applyBorder="1" applyAlignment="1">
      <alignment horizontal="left" wrapText="1"/>
    </xf>
    <xf numFmtId="0" fontId="7" fillId="9" borderId="6" xfId="0" applyFont="1" applyFill="1" applyBorder="1"/>
    <xf numFmtId="0" fontId="6" fillId="0" borderId="18" xfId="0" applyFont="1" applyBorder="1" applyAlignment="1">
      <alignment horizontal="left" vertical="top" wrapText="1" indent="1"/>
    </xf>
    <xf numFmtId="0" fontId="6" fillId="0" borderId="7" xfId="0" applyFont="1" applyBorder="1" applyAlignment="1">
      <alignment horizontal="left" vertical="top" wrapText="1" indent="1"/>
    </xf>
    <xf numFmtId="44" fontId="24" fillId="9" borderId="14" xfId="2" applyFont="1" applyFill="1" applyBorder="1" applyAlignment="1">
      <alignment horizontal="center" vertical="center"/>
    </xf>
    <xf numFmtId="44" fontId="24" fillId="9" borderId="24" xfId="2" applyFont="1" applyFill="1" applyBorder="1" applyAlignment="1">
      <alignment horizontal="center" vertical="center"/>
    </xf>
    <xf numFmtId="0" fontId="18" fillId="9" borderId="24" xfId="0" applyFont="1" applyFill="1" applyBorder="1" applyAlignment="1">
      <alignment horizontal="center" vertical="center"/>
    </xf>
    <xf numFmtId="0" fontId="18" fillId="9" borderId="36" xfId="0" applyFont="1" applyFill="1" applyBorder="1" applyAlignment="1">
      <alignment horizontal="center" vertical="center"/>
    </xf>
    <xf numFmtId="0" fontId="2" fillId="11" borderId="68" xfId="0" applyFont="1" applyFill="1" applyBorder="1" applyAlignment="1">
      <alignment horizontal="center" vertical="center"/>
    </xf>
    <xf numFmtId="0" fontId="2" fillId="11" borderId="62" xfId="0" applyFont="1" applyFill="1" applyBorder="1" applyAlignment="1">
      <alignment horizontal="center" vertical="center"/>
    </xf>
    <xf numFmtId="0" fontId="2" fillId="11" borderId="69" xfId="0" applyFont="1" applyFill="1" applyBorder="1" applyAlignment="1">
      <alignment horizontal="center" vertical="center"/>
    </xf>
    <xf numFmtId="0" fontId="24" fillId="9" borderId="61" xfId="0" applyFont="1" applyFill="1" applyBorder="1" applyAlignment="1">
      <alignment horizontal="center" vertical="center"/>
    </xf>
    <xf numFmtId="0" fontId="24" fillId="9" borderId="62" xfId="0" applyFont="1" applyFill="1" applyBorder="1" applyAlignment="1">
      <alignment horizontal="center" vertical="center"/>
    </xf>
    <xf numFmtId="0" fontId="24" fillId="9" borderId="63" xfId="0" applyFont="1" applyFill="1" applyBorder="1" applyAlignment="1">
      <alignment horizontal="center" vertical="center"/>
    </xf>
    <xf numFmtId="44" fontId="4" fillId="9" borderId="27" xfId="2" applyFont="1" applyFill="1" applyBorder="1" applyAlignment="1">
      <alignment horizontal="center" vertical="center"/>
    </xf>
    <xf numFmtId="44" fontId="4" fillId="9" borderId="58" xfId="2" applyFont="1" applyFill="1" applyBorder="1" applyAlignment="1">
      <alignment horizontal="center" vertical="center" wrapText="1"/>
    </xf>
    <xf numFmtId="0" fontId="0" fillId="0" borderId="45" xfId="0" applyBorder="1" applyAlignment="1">
      <alignment horizontal="center" vertical="center"/>
    </xf>
    <xf numFmtId="0" fontId="0" fillId="0" borderId="35" xfId="0" applyBorder="1" applyAlignment="1">
      <alignment horizontal="center" vertical="center"/>
    </xf>
    <xf numFmtId="0" fontId="7" fillId="0" borderId="18" xfId="0" applyFont="1" applyBorder="1" applyAlignment="1">
      <alignment horizontal="left" vertical="top" wrapText="1" indent="1"/>
    </xf>
    <xf numFmtId="0" fontId="7" fillId="0" borderId="7" xfId="0" applyFont="1" applyBorder="1" applyAlignment="1">
      <alignment horizontal="left" vertical="top" wrapText="1" indent="1"/>
    </xf>
    <xf numFmtId="0" fontId="5" fillId="11" borderId="68" xfId="0" applyFont="1" applyFill="1" applyBorder="1" applyAlignment="1">
      <alignment horizontal="center"/>
    </xf>
    <xf numFmtId="0" fontId="5" fillId="11" borderId="62" xfId="0" applyFont="1" applyFill="1" applyBorder="1" applyAlignment="1">
      <alignment horizontal="center"/>
    </xf>
    <xf numFmtId="0" fontId="5" fillId="11" borderId="69" xfId="0" applyFont="1" applyFill="1" applyBorder="1" applyAlignment="1">
      <alignment horizontal="center"/>
    </xf>
    <xf numFmtId="0" fontId="21" fillId="9" borderId="61" xfId="0" applyFont="1" applyFill="1" applyBorder="1" applyAlignment="1">
      <alignment horizontal="center" vertical="center"/>
    </xf>
    <xf numFmtId="0" fontId="21" fillId="9" borderId="62" xfId="0" applyFont="1" applyFill="1" applyBorder="1" applyAlignment="1">
      <alignment horizontal="center" vertical="center"/>
    </xf>
    <xf numFmtId="44" fontId="21" fillId="9" borderId="61" xfId="2" applyFont="1" applyFill="1" applyBorder="1" applyAlignment="1">
      <alignment horizontal="center" vertical="center"/>
    </xf>
    <xf numFmtId="44" fontId="21" fillId="9" borderId="62" xfId="2" applyFont="1" applyFill="1" applyBorder="1" applyAlignment="1">
      <alignment horizontal="center" vertical="center"/>
    </xf>
    <xf numFmtId="0" fontId="19" fillId="9" borderId="62" xfId="0" applyFont="1" applyFill="1" applyBorder="1" applyAlignment="1">
      <alignment horizontal="center" vertical="center"/>
    </xf>
    <xf numFmtId="0" fontId="19" fillId="9" borderId="63" xfId="0" applyFont="1" applyFill="1" applyBorder="1" applyAlignment="1">
      <alignment horizontal="center" vertical="center"/>
    </xf>
    <xf numFmtId="44" fontId="5" fillId="9" borderId="34" xfId="2" applyFont="1" applyFill="1" applyBorder="1" applyAlignment="1">
      <alignment horizontal="center" vertical="center"/>
    </xf>
    <xf numFmtId="44" fontId="5" fillId="9" borderId="23" xfId="2" applyFont="1" applyFill="1" applyBorder="1" applyAlignment="1">
      <alignment horizontal="center" vertical="center"/>
    </xf>
    <xf numFmtId="44" fontId="5" fillId="9" borderId="71" xfId="2" applyFont="1" applyFill="1" applyBorder="1" applyAlignment="1">
      <alignment horizontal="center"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44" fontId="5" fillId="9" borderId="75" xfId="2" applyFont="1" applyFill="1" applyBorder="1" applyAlignment="1">
      <alignment horizontal="center" vertical="center"/>
    </xf>
    <xf numFmtId="0" fontId="3" fillId="4" borderId="41" xfId="4" applyFont="1" applyFill="1" applyBorder="1" applyAlignment="1">
      <alignment horizontal="right"/>
    </xf>
    <xf numFmtId="0" fontId="3" fillId="4" borderId="29" xfId="4" applyFont="1" applyFill="1" applyBorder="1" applyAlignment="1">
      <alignment horizontal="right"/>
    </xf>
    <xf numFmtId="0" fontId="3" fillId="4" borderId="40" xfId="4" applyFont="1" applyFill="1" applyBorder="1" applyAlignment="1">
      <alignment horizontal="right"/>
    </xf>
    <xf numFmtId="0" fontId="3" fillId="4" borderId="14" xfId="4" applyFont="1" applyFill="1" applyBorder="1" applyAlignment="1">
      <alignment horizontal="center" vertical="center"/>
    </xf>
    <xf numFmtId="0" fontId="3" fillId="4" borderId="24" xfId="4" applyFont="1" applyFill="1" applyBorder="1" applyAlignment="1">
      <alignment horizontal="center" vertical="center"/>
    </xf>
    <xf numFmtId="0" fontId="3" fillId="4" borderId="36" xfId="4" applyFont="1" applyFill="1" applyBorder="1" applyAlignment="1">
      <alignment horizontal="center" vertical="center"/>
    </xf>
    <xf numFmtId="0" fontId="3" fillId="4" borderId="20" xfId="4" applyFont="1" applyFill="1" applyBorder="1" applyAlignment="1">
      <alignment horizontal="center" vertical="center"/>
    </xf>
    <xf numFmtId="0" fontId="3" fillId="4" borderId="23" xfId="4" applyFont="1" applyFill="1" applyBorder="1" applyAlignment="1">
      <alignment horizontal="center" vertical="center"/>
    </xf>
    <xf numFmtId="0" fontId="3" fillId="4" borderId="42" xfId="4" applyFont="1" applyFill="1" applyBorder="1" applyAlignment="1">
      <alignment horizontal="center" vertical="center"/>
    </xf>
    <xf numFmtId="0" fontId="6" fillId="0" borderId="13" xfId="4" applyFont="1" applyBorder="1" applyAlignment="1">
      <alignment horizontal="center" vertical="center" wrapText="1"/>
    </xf>
    <xf numFmtId="0" fontId="6" fillId="0" borderId="13" xfId="0" applyFont="1" applyBorder="1" applyAlignment="1">
      <alignment horizontal="center" wrapText="1"/>
    </xf>
    <xf numFmtId="0" fontId="6" fillId="0" borderId="20" xfId="0" applyFont="1" applyBorder="1" applyAlignment="1">
      <alignment horizontal="center" wrapText="1"/>
    </xf>
    <xf numFmtId="165" fontId="4" fillId="3" borderId="61" xfId="4" applyNumberFormat="1" applyFont="1" applyFill="1" applyBorder="1" applyAlignment="1">
      <alignment horizontal="center"/>
    </xf>
    <xf numFmtId="165" fontId="4" fillId="3" borderId="62" xfId="4" applyNumberFormat="1" applyFont="1" applyFill="1" applyBorder="1" applyAlignment="1">
      <alignment horizontal="center"/>
    </xf>
    <xf numFmtId="165" fontId="4" fillId="3" borderId="63" xfId="4" applyNumberFormat="1" applyFont="1" applyFill="1" applyBorder="1" applyAlignment="1">
      <alignment horizontal="center"/>
    </xf>
    <xf numFmtId="0" fontId="6" fillId="3" borderId="46" xfId="4" applyFont="1" applyFill="1" applyBorder="1" applyAlignment="1">
      <alignment horizontal="center"/>
    </xf>
    <xf numFmtId="0" fontId="6" fillId="3" borderId="45" xfId="4" applyFont="1" applyFill="1" applyBorder="1" applyAlignment="1">
      <alignment horizontal="center"/>
    </xf>
    <xf numFmtId="0" fontId="6" fillId="3" borderId="23" xfId="4" applyFont="1" applyFill="1" applyBorder="1" applyAlignment="1">
      <alignment horizontal="center"/>
    </xf>
    <xf numFmtId="0" fontId="6" fillId="3" borderId="37" xfId="4" applyFont="1" applyFill="1" applyBorder="1" applyAlignment="1">
      <alignment horizontal="center"/>
    </xf>
    <xf numFmtId="0" fontId="6" fillId="0" borderId="19" xfId="4"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24" fillId="9" borderId="14" xfId="4" applyFont="1" applyFill="1" applyBorder="1" applyAlignment="1">
      <alignment horizontal="center" vertical="center"/>
    </xf>
    <xf numFmtId="0" fontId="24" fillId="9" borderId="24" xfId="4" applyFont="1" applyFill="1" applyBorder="1" applyAlignment="1">
      <alignment horizontal="center" vertical="center"/>
    </xf>
    <xf numFmtId="0" fontId="24" fillId="9" borderId="36" xfId="4" applyFont="1" applyFill="1" applyBorder="1" applyAlignment="1">
      <alignment horizontal="center" vertical="center"/>
    </xf>
    <xf numFmtId="0" fontId="24" fillId="9" borderId="20" xfId="4" applyFont="1" applyFill="1" applyBorder="1" applyAlignment="1">
      <alignment horizontal="center" vertical="center"/>
    </xf>
    <xf numFmtId="0" fontId="24" fillId="9" borderId="23" xfId="4" applyFont="1" applyFill="1" applyBorder="1" applyAlignment="1">
      <alignment horizontal="center" vertical="center"/>
    </xf>
    <xf numFmtId="0" fontId="24" fillId="9" borderId="42" xfId="4" applyFont="1" applyFill="1" applyBorder="1" applyAlignment="1">
      <alignment horizontal="center" vertical="center"/>
    </xf>
    <xf numFmtId="165" fontId="4" fillId="0" borderId="45" xfId="4" applyNumberFormat="1" applyFont="1" applyBorder="1" applyAlignment="1">
      <alignment horizontal="center"/>
    </xf>
    <xf numFmtId="0" fontId="6" fillId="4" borderId="46" xfId="4" applyFont="1" applyFill="1" applyBorder="1" applyAlignment="1">
      <alignment horizontal="center"/>
    </xf>
    <xf numFmtId="0" fontId="6" fillId="4" borderId="45" xfId="4" applyFont="1" applyFill="1" applyBorder="1" applyAlignment="1">
      <alignment horizontal="center"/>
    </xf>
    <xf numFmtId="0" fontId="6" fillId="4" borderId="23" xfId="4" applyFont="1" applyFill="1" applyBorder="1" applyAlignment="1">
      <alignment horizontal="center"/>
    </xf>
    <xf numFmtId="0" fontId="6" fillId="4" borderId="37" xfId="4" applyFont="1" applyFill="1" applyBorder="1" applyAlignment="1">
      <alignment horizontal="center"/>
    </xf>
    <xf numFmtId="0" fontId="6" fillId="0" borderId="52" xfId="4" applyFont="1" applyBorder="1" applyAlignment="1">
      <alignment horizontal="center" vertical="center" wrapText="1"/>
    </xf>
    <xf numFmtId="0" fontId="20" fillId="9" borderId="4" xfId="4" applyFont="1" applyFill="1" applyBorder="1" applyAlignment="1">
      <alignment horizontal="right" vertical="center"/>
    </xf>
    <xf numFmtId="0" fontId="18" fillId="9" borderId="6" xfId="0" applyFont="1" applyFill="1" applyBorder="1" applyAlignment="1">
      <alignment horizontal="right" vertical="center"/>
    </xf>
    <xf numFmtId="0" fontId="22" fillId="9" borderId="14" xfId="4" applyFont="1" applyFill="1" applyBorder="1" applyAlignment="1">
      <alignment horizontal="center" vertical="center"/>
    </xf>
    <xf numFmtId="0" fontId="22" fillId="9" borderId="24" xfId="4" applyFont="1" applyFill="1" applyBorder="1" applyAlignment="1">
      <alignment horizontal="center" vertical="center"/>
    </xf>
    <xf numFmtId="0" fontId="22" fillId="9" borderId="36" xfId="4" applyFont="1" applyFill="1" applyBorder="1" applyAlignment="1">
      <alignment horizontal="center" vertical="center"/>
    </xf>
    <xf numFmtId="0" fontId="22" fillId="9" borderId="13" xfId="4" applyFont="1" applyFill="1" applyBorder="1" applyAlignment="1">
      <alignment horizontal="center" vertical="center"/>
    </xf>
    <xf numFmtId="0" fontId="22" fillId="9" borderId="0" xfId="4" applyFont="1" applyFill="1" applyAlignment="1">
      <alignment horizontal="center" vertical="center"/>
    </xf>
    <xf numFmtId="0" fontId="22" fillId="9" borderId="47" xfId="4" applyFont="1" applyFill="1" applyBorder="1" applyAlignment="1">
      <alignment horizontal="center" vertical="center"/>
    </xf>
    <xf numFmtId="0" fontId="1" fillId="0" borderId="13" xfId="4" applyFont="1" applyBorder="1" applyAlignment="1">
      <alignment horizontal="center" vertical="center"/>
    </xf>
    <xf numFmtId="0" fontId="8" fillId="0" borderId="13" xfId="4" applyBorder="1" applyAlignment="1">
      <alignment horizontal="center" vertical="center"/>
    </xf>
    <xf numFmtId="0" fontId="2" fillId="3" borderId="41" xfId="4" applyFont="1" applyFill="1" applyBorder="1" applyAlignment="1">
      <alignment horizontal="right" vertical="center"/>
    </xf>
    <xf numFmtId="0" fontId="2" fillId="3" borderId="29" xfId="4" applyFont="1" applyFill="1" applyBorder="1" applyAlignment="1">
      <alignment horizontal="right" vertical="center"/>
    </xf>
    <xf numFmtId="0" fontId="8" fillId="0" borderId="20" xfId="4" applyBorder="1" applyAlignment="1">
      <alignment horizontal="center" vertical="center"/>
    </xf>
  </cellXfs>
  <cellStyles count="8">
    <cellStyle name="Comma" xfId="1" builtinId="3"/>
    <cellStyle name="Currency" xfId="2"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1571625</xdr:colOff>
      <xdr:row>0</xdr:row>
      <xdr:rowOff>0</xdr:rowOff>
    </xdr:from>
    <xdr:to>
      <xdr:col>6</xdr:col>
      <xdr:colOff>228600</xdr:colOff>
      <xdr:row>0</xdr:row>
      <xdr:rowOff>0</xdr:rowOff>
    </xdr:to>
    <xdr:pic>
      <xdr:nvPicPr>
        <xdr:cNvPr id="3073" name="Picture 1" descr="specprologo">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66900" y="0"/>
          <a:ext cx="1657350" cy="0"/>
        </a:xfrm>
        <a:prstGeom prst="rect">
          <a:avLst/>
        </a:prstGeom>
        <a:noFill/>
        <a:ln w="9525">
          <a:noFill/>
          <a:miter lim="800000"/>
          <a:headEnd/>
          <a:tailEnd/>
        </a:ln>
      </xdr:spPr>
    </xdr:pic>
    <xdr:clientData/>
  </xdr:twoCellAnchor>
  <xdr:twoCellAnchor>
    <xdr:from>
      <xdr:col>1</xdr:col>
      <xdr:colOff>1571625</xdr:colOff>
      <xdr:row>0</xdr:row>
      <xdr:rowOff>0</xdr:rowOff>
    </xdr:from>
    <xdr:to>
      <xdr:col>6</xdr:col>
      <xdr:colOff>228600</xdr:colOff>
      <xdr:row>0</xdr:row>
      <xdr:rowOff>0</xdr:rowOff>
    </xdr:to>
    <xdr:pic>
      <xdr:nvPicPr>
        <xdr:cNvPr id="3074" name="Picture 2" descr="specprologo">
          <a:extLst>
            <a:ext uri="{FF2B5EF4-FFF2-40B4-BE49-F238E27FC236}">
              <a16:creationId xmlns:a16="http://schemas.microsoft.com/office/drawing/2014/main" id="{00000000-0008-0000-0200-000002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66900" y="0"/>
          <a:ext cx="1657350" cy="0"/>
        </a:xfrm>
        <a:prstGeom prst="rect">
          <a:avLst/>
        </a:prstGeom>
        <a:noFill/>
        <a:ln w="9525">
          <a:noFill/>
          <a:miter lim="800000"/>
          <a:headEnd/>
          <a:tailEnd/>
        </a:ln>
      </xdr:spPr>
    </xdr:pic>
    <xdr:clientData/>
  </xdr:twoCellAnchor>
  <xdr:twoCellAnchor>
    <xdr:from>
      <xdr:col>1</xdr:col>
      <xdr:colOff>1571625</xdr:colOff>
      <xdr:row>0</xdr:row>
      <xdr:rowOff>0</xdr:rowOff>
    </xdr:from>
    <xdr:to>
      <xdr:col>6</xdr:col>
      <xdr:colOff>228600</xdr:colOff>
      <xdr:row>0</xdr:row>
      <xdr:rowOff>0</xdr:rowOff>
    </xdr:to>
    <xdr:pic>
      <xdr:nvPicPr>
        <xdr:cNvPr id="3075" name="Picture 3" descr="specprologo">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66900" y="0"/>
          <a:ext cx="1657350"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1571625</xdr:colOff>
      <xdr:row>0</xdr:row>
      <xdr:rowOff>0</xdr:rowOff>
    </xdr:from>
    <xdr:to>
      <xdr:col>6</xdr:col>
      <xdr:colOff>228600</xdr:colOff>
      <xdr:row>0</xdr:row>
      <xdr:rowOff>0</xdr:rowOff>
    </xdr:to>
    <xdr:pic>
      <xdr:nvPicPr>
        <xdr:cNvPr id="2" name="Picture 1" descr="specpro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228850" y="0"/>
          <a:ext cx="3752850" cy="0"/>
        </a:xfrm>
        <a:prstGeom prst="rect">
          <a:avLst/>
        </a:prstGeom>
        <a:noFill/>
        <a:ln w="9525">
          <a:noFill/>
          <a:miter lim="800000"/>
          <a:headEnd/>
          <a:tailEnd/>
        </a:ln>
      </xdr:spPr>
    </xdr:pic>
    <xdr:clientData/>
  </xdr:twoCellAnchor>
  <xdr:twoCellAnchor>
    <xdr:from>
      <xdr:col>1</xdr:col>
      <xdr:colOff>1571625</xdr:colOff>
      <xdr:row>0</xdr:row>
      <xdr:rowOff>0</xdr:rowOff>
    </xdr:from>
    <xdr:to>
      <xdr:col>6</xdr:col>
      <xdr:colOff>228600</xdr:colOff>
      <xdr:row>0</xdr:row>
      <xdr:rowOff>0</xdr:rowOff>
    </xdr:to>
    <xdr:pic>
      <xdr:nvPicPr>
        <xdr:cNvPr id="3" name="Picture 2" descr="specpro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228850" y="0"/>
          <a:ext cx="3752850" cy="0"/>
        </a:xfrm>
        <a:prstGeom prst="rect">
          <a:avLst/>
        </a:prstGeom>
        <a:noFill/>
        <a:ln w="9525">
          <a:noFill/>
          <a:miter lim="800000"/>
          <a:headEnd/>
          <a:tailEnd/>
        </a:ln>
      </xdr:spPr>
    </xdr:pic>
    <xdr:clientData/>
  </xdr:twoCellAnchor>
  <xdr:twoCellAnchor>
    <xdr:from>
      <xdr:col>1</xdr:col>
      <xdr:colOff>1571625</xdr:colOff>
      <xdr:row>0</xdr:row>
      <xdr:rowOff>0</xdr:rowOff>
    </xdr:from>
    <xdr:to>
      <xdr:col>6</xdr:col>
      <xdr:colOff>228600</xdr:colOff>
      <xdr:row>0</xdr:row>
      <xdr:rowOff>0</xdr:rowOff>
    </xdr:to>
    <xdr:pic>
      <xdr:nvPicPr>
        <xdr:cNvPr id="4" name="Picture 3" descr="specprologo">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228850" y="0"/>
          <a:ext cx="3752850"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1571625</xdr:colOff>
      <xdr:row>0</xdr:row>
      <xdr:rowOff>0</xdr:rowOff>
    </xdr:from>
    <xdr:to>
      <xdr:col>6</xdr:col>
      <xdr:colOff>228600</xdr:colOff>
      <xdr:row>0</xdr:row>
      <xdr:rowOff>0</xdr:rowOff>
    </xdr:to>
    <xdr:pic>
      <xdr:nvPicPr>
        <xdr:cNvPr id="2" name="Picture 1" descr="specprologo">
          <a:extLst>
            <a:ext uri="{FF2B5EF4-FFF2-40B4-BE49-F238E27FC236}">
              <a16:creationId xmlns:a16="http://schemas.microsoft.com/office/drawing/2014/main" id="{F2C07ECB-0C79-4DE2-8D92-DD7B52C0116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73555" y="0"/>
          <a:ext cx="2769870" cy="0"/>
        </a:xfrm>
        <a:prstGeom prst="rect">
          <a:avLst/>
        </a:prstGeom>
        <a:noFill/>
        <a:ln w="9525">
          <a:noFill/>
          <a:miter lim="800000"/>
          <a:headEnd/>
          <a:tailEnd/>
        </a:ln>
      </xdr:spPr>
    </xdr:pic>
    <xdr:clientData/>
  </xdr:twoCellAnchor>
  <xdr:twoCellAnchor>
    <xdr:from>
      <xdr:col>1</xdr:col>
      <xdr:colOff>1571625</xdr:colOff>
      <xdr:row>0</xdr:row>
      <xdr:rowOff>0</xdr:rowOff>
    </xdr:from>
    <xdr:to>
      <xdr:col>6</xdr:col>
      <xdr:colOff>228600</xdr:colOff>
      <xdr:row>0</xdr:row>
      <xdr:rowOff>0</xdr:rowOff>
    </xdr:to>
    <xdr:pic>
      <xdr:nvPicPr>
        <xdr:cNvPr id="3" name="Picture 2" descr="specprologo">
          <a:extLst>
            <a:ext uri="{FF2B5EF4-FFF2-40B4-BE49-F238E27FC236}">
              <a16:creationId xmlns:a16="http://schemas.microsoft.com/office/drawing/2014/main" id="{E40D2B89-7752-4435-BD01-0517AD72817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73555" y="0"/>
          <a:ext cx="2769870" cy="0"/>
        </a:xfrm>
        <a:prstGeom prst="rect">
          <a:avLst/>
        </a:prstGeom>
        <a:noFill/>
        <a:ln w="9525">
          <a:noFill/>
          <a:miter lim="800000"/>
          <a:headEnd/>
          <a:tailEnd/>
        </a:ln>
      </xdr:spPr>
    </xdr:pic>
    <xdr:clientData/>
  </xdr:twoCellAnchor>
  <xdr:twoCellAnchor>
    <xdr:from>
      <xdr:col>1</xdr:col>
      <xdr:colOff>1571625</xdr:colOff>
      <xdr:row>0</xdr:row>
      <xdr:rowOff>0</xdr:rowOff>
    </xdr:from>
    <xdr:to>
      <xdr:col>6</xdr:col>
      <xdr:colOff>228600</xdr:colOff>
      <xdr:row>0</xdr:row>
      <xdr:rowOff>0</xdr:rowOff>
    </xdr:to>
    <xdr:pic>
      <xdr:nvPicPr>
        <xdr:cNvPr id="4" name="Picture 3" descr="specprologo">
          <a:extLst>
            <a:ext uri="{FF2B5EF4-FFF2-40B4-BE49-F238E27FC236}">
              <a16:creationId xmlns:a16="http://schemas.microsoft.com/office/drawing/2014/main" id="{87E0A4AB-0BD7-43AD-8F85-DC4C12CDEB4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73555" y="0"/>
          <a:ext cx="2769870"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X3" dT="2021-04-27T20:38:56.46" personId="{00000000-0000-0000-0000-000000000000}" id="{3477E609-B89B-4127-94AD-8B7F95B462AC}">
    <text>I'm not sure of the intent, but I think the logic is incorrect.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showGridLines="0" zoomScaleNormal="100" workbookViewId="0">
      <selection activeCell="O22" sqref="O22"/>
    </sheetView>
  </sheetViews>
  <sheetFormatPr defaultColWidth="8.81640625" defaultRowHeight="12.5" x14ac:dyDescent="0.25"/>
  <cols>
    <col min="1" max="5" width="8.81640625" style="156"/>
    <col min="6" max="6" width="8.81640625" style="156" customWidth="1"/>
    <col min="7" max="8" width="8.81640625" style="156"/>
    <col min="9" max="9" width="10.453125" style="156" customWidth="1"/>
    <col min="10" max="11" width="8.81640625" style="156"/>
    <col min="12" max="12" width="14" style="156" customWidth="1"/>
    <col min="13" max="16384" width="8.81640625" style="156"/>
  </cols>
  <sheetData>
    <row r="1" spans="1:12" x14ac:dyDescent="0.25">
      <c r="A1" s="414" t="s">
        <v>0</v>
      </c>
      <c r="B1" s="414"/>
      <c r="C1" s="414"/>
      <c r="D1" s="414"/>
      <c r="E1" s="414"/>
      <c r="F1" s="414"/>
      <c r="G1" s="414"/>
      <c r="H1" s="414"/>
      <c r="I1" s="414"/>
      <c r="J1" s="414"/>
      <c r="K1" s="414"/>
      <c r="L1" s="414"/>
    </row>
    <row r="3" spans="1:12" x14ac:dyDescent="0.25">
      <c r="A3" s="154" t="s">
        <v>1</v>
      </c>
      <c r="B3" s="155"/>
      <c r="C3" s="155"/>
      <c r="D3" s="155"/>
      <c r="E3" s="155"/>
      <c r="F3" s="155"/>
      <c r="G3" s="155"/>
      <c r="H3" s="155"/>
      <c r="I3" s="155"/>
    </row>
    <row r="4" spans="1:12" x14ac:dyDescent="0.25">
      <c r="A4" s="157" t="s">
        <v>2</v>
      </c>
      <c r="E4" s="158"/>
      <c r="F4" s="158"/>
      <c r="G4" s="158"/>
      <c r="H4" s="158"/>
      <c r="I4" s="158"/>
    </row>
    <row r="5" spans="1:12" x14ac:dyDescent="0.25">
      <c r="A5" s="157" t="s">
        <v>3</v>
      </c>
      <c r="B5" s="156" t="s">
        <v>4</v>
      </c>
      <c r="C5" s="158"/>
      <c r="D5" s="158"/>
      <c r="E5" s="158"/>
      <c r="F5" s="158"/>
      <c r="G5" s="158"/>
      <c r="H5" s="158"/>
      <c r="I5" s="158"/>
    </row>
    <row r="6" spans="1:12" x14ac:dyDescent="0.25">
      <c r="A6" s="157" t="s">
        <v>5</v>
      </c>
      <c r="C6" s="158"/>
      <c r="D6" s="158"/>
      <c r="E6" s="158"/>
      <c r="F6" s="158"/>
      <c r="G6" s="158"/>
      <c r="H6" s="158"/>
      <c r="I6" s="158"/>
    </row>
    <row r="7" spans="1:12" x14ac:dyDescent="0.25">
      <c r="A7" s="157" t="s">
        <v>6</v>
      </c>
      <c r="C7" s="158"/>
      <c r="D7" s="158"/>
      <c r="E7" s="158"/>
      <c r="F7" s="158"/>
      <c r="G7" s="158"/>
      <c r="H7" s="158"/>
      <c r="I7" s="158"/>
    </row>
    <row r="8" spans="1:12" x14ac:dyDescent="0.25">
      <c r="A8" s="157" t="s">
        <v>7</v>
      </c>
      <c r="C8" s="158"/>
      <c r="D8" s="158"/>
      <c r="E8" s="158"/>
      <c r="F8" s="158"/>
      <c r="G8" s="158"/>
      <c r="H8" s="158"/>
      <c r="I8" s="158"/>
    </row>
    <row r="10" spans="1:12" ht="13" thickBot="1" x14ac:dyDescent="0.3">
      <c r="A10" s="154" t="s">
        <v>8</v>
      </c>
      <c r="B10" s="154"/>
      <c r="C10" s="154"/>
      <c r="D10" s="154"/>
      <c r="E10" s="154"/>
      <c r="F10" s="154"/>
      <c r="G10" s="154"/>
      <c r="H10" s="154"/>
      <c r="I10" s="154"/>
      <c r="J10" s="154"/>
      <c r="K10" s="154"/>
      <c r="L10" s="154"/>
    </row>
    <row r="11" spans="1:12" ht="13" thickBot="1" x14ac:dyDescent="0.3">
      <c r="A11" s="157"/>
      <c r="B11" s="159" t="s">
        <v>9</v>
      </c>
      <c r="C11" s="160"/>
      <c r="D11" s="157"/>
      <c r="E11" s="159" t="s">
        <v>10</v>
      </c>
      <c r="F11" s="160"/>
      <c r="G11" s="157"/>
      <c r="H11" s="157"/>
      <c r="I11" s="159" t="s">
        <v>11</v>
      </c>
      <c r="J11" s="160"/>
      <c r="K11" s="157"/>
      <c r="L11" s="157"/>
    </row>
    <row r="13" spans="1:12" x14ac:dyDescent="0.25">
      <c r="A13" s="161" t="s">
        <v>12</v>
      </c>
    </row>
    <row r="14" spans="1:12" x14ac:dyDescent="0.25">
      <c r="A14" s="156" t="s">
        <v>13</v>
      </c>
    </row>
    <row r="15" spans="1:12" x14ac:dyDescent="0.25">
      <c r="A15" s="156" t="s">
        <v>14</v>
      </c>
    </row>
    <row r="16" spans="1:12" x14ac:dyDescent="0.25">
      <c r="A16" s="156" t="s">
        <v>15</v>
      </c>
    </row>
    <row r="17" spans="1:1" x14ac:dyDescent="0.25">
      <c r="A17" s="161" t="s">
        <v>16</v>
      </c>
    </row>
    <row r="18" spans="1:1" x14ac:dyDescent="0.25">
      <c r="A18" s="156" t="s">
        <v>17</v>
      </c>
    </row>
    <row r="19" spans="1:1" x14ac:dyDescent="0.25">
      <c r="A19" s="156" t="s">
        <v>18</v>
      </c>
    </row>
    <row r="20" spans="1:1" x14ac:dyDescent="0.25">
      <c r="A20" s="156" t="s">
        <v>19</v>
      </c>
    </row>
    <row r="21" spans="1:1" x14ac:dyDescent="0.25">
      <c r="A21" s="161" t="s">
        <v>20</v>
      </c>
    </row>
    <row r="22" spans="1:1" x14ac:dyDescent="0.25">
      <c r="A22" s="156" t="s">
        <v>21</v>
      </c>
    </row>
    <row r="23" spans="1:1" x14ac:dyDescent="0.25">
      <c r="A23" s="161" t="s">
        <v>22</v>
      </c>
    </row>
    <row r="24" spans="1:1" x14ac:dyDescent="0.25">
      <c r="A24" s="156" t="s">
        <v>23</v>
      </c>
    </row>
    <row r="25" spans="1:1" x14ac:dyDescent="0.25">
      <c r="A25" s="161" t="s">
        <v>24</v>
      </c>
    </row>
    <row r="26" spans="1:1" x14ac:dyDescent="0.25">
      <c r="A26" s="156" t="s">
        <v>25</v>
      </c>
    </row>
    <row r="27" spans="1:1" x14ac:dyDescent="0.25">
      <c r="A27" s="161" t="s">
        <v>26</v>
      </c>
    </row>
    <row r="28" spans="1:1" x14ac:dyDescent="0.25">
      <c r="A28" s="156" t="s">
        <v>27</v>
      </c>
    </row>
    <row r="29" spans="1:1" x14ac:dyDescent="0.25">
      <c r="A29" s="161" t="s">
        <v>28</v>
      </c>
    </row>
    <row r="30" spans="1:1" x14ac:dyDescent="0.25">
      <c r="A30" s="156" t="s">
        <v>29</v>
      </c>
    </row>
    <row r="31" spans="1:1" x14ac:dyDescent="0.25">
      <c r="A31" s="156" t="s">
        <v>30</v>
      </c>
    </row>
    <row r="32" spans="1:1" x14ac:dyDescent="0.25">
      <c r="A32" s="161" t="s">
        <v>31</v>
      </c>
    </row>
    <row r="33" spans="1:12" x14ac:dyDescent="0.25">
      <c r="A33" s="156" t="s">
        <v>32</v>
      </c>
    </row>
    <row r="34" spans="1:12" x14ac:dyDescent="0.25">
      <c r="A34" s="161" t="s">
        <v>33</v>
      </c>
    </row>
    <row r="35" spans="1:12" x14ac:dyDescent="0.25">
      <c r="A35" s="156" t="s">
        <v>34</v>
      </c>
    </row>
    <row r="36" spans="1:12" x14ac:dyDescent="0.25">
      <c r="A36" s="156" t="s">
        <v>35</v>
      </c>
    </row>
    <row r="37" spans="1:12" x14ac:dyDescent="0.25">
      <c r="A37" s="161" t="s">
        <v>36</v>
      </c>
    </row>
    <row r="38" spans="1:12" x14ac:dyDescent="0.25">
      <c r="A38" s="156" t="s">
        <v>37</v>
      </c>
    </row>
    <row r="39" spans="1:12" x14ac:dyDescent="0.25">
      <c r="A39" s="156" t="s">
        <v>38</v>
      </c>
    </row>
    <row r="40" spans="1:12" x14ac:dyDescent="0.25">
      <c r="A40" s="161" t="s">
        <v>39</v>
      </c>
    </row>
    <row r="41" spans="1:12" x14ac:dyDescent="0.25">
      <c r="A41" s="156" t="s">
        <v>25</v>
      </c>
    </row>
    <row r="42" spans="1:12" ht="13.15" customHeight="1" x14ac:dyDescent="0.25">
      <c r="A42" s="161" t="s">
        <v>40</v>
      </c>
    </row>
    <row r="43" spans="1:12" x14ac:dyDescent="0.25">
      <c r="A43" s="161" t="s">
        <v>41</v>
      </c>
    </row>
    <row r="44" spans="1:12" ht="37.9" customHeight="1" x14ac:dyDescent="0.25">
      <c r="A44" s="415" t="s">
        <v>42</v>
      </c>
      <c r="B44" s="415"/>
      <c r="C44" s="415"/>
      <c r="D44" s="415"/>
      <c r="E44" s="415"/>
      <c r="F44" s="415"/>
      <c r="G44" s="415"/>
      <c r="H44" s="415"/>
      <c r="I44" s="415"/>
      <c r="J44" s="415"/>
      <c r="K44" s="415"/>
      <c r="L44" s="415"/>
    </row>
    <row r="45" spans="1:12" x14ac:dyDescent="0.25">
      <c r="A45" s="162"/>
    </row>
  </sheetData>
  <mergeCells count="2">
    <mergeCell ref="A1:L1"/>
    <mergeCell ref="A44:L44"/>
  </mergeCells>
  <phoneticPr fontId="7" type="noConversion"/>
  <pageMargins left="0.75" right="0.75" top="0.65" bottom="0.56999999999999995" header="0.5" footer="0.5"/>
  <pageSetup scale="80" orientation="portrait" r:id="rId1"/>
  <headerFooter alignWithMargins="0">
    <oddHeader>&amp;F</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3"/>
  <sheetViews>
    <sheetView showGridLines="0" tabSelected="1" zoomScaleNormal="100" workbookViewId="0">
      <selection activeCell="N26" sqref="N26"/>
    </sheetView>
  </sheetViews>
  <sheetFormatPr defaultColWidth="11" defaultRowHeight="10" x14ac:dyDescent="0.2"/>
  <cols>
    <col min="1" max="1" width="4.7265625" style="174" customWidth="1"/>
    <col min="2" max="2" width="8.7265625" style="174" customWidth="1"/>
    <col min="3" max="3" width="13.26953125" style="174" customWidth="1"/>
    <col min="4" max="4" width="9.81640625" style="185" bestFit="1" customWidth="1"/>
    <col min="5" max="5" width="11.7265625" style="185" customWidth="1"/>
    <col min="6" max="6" width="9.7265625" style="185" customWidth="1"/>
    <col min="7" max="7" width="11.7265625" style="185" customWidth="1"/>
    <col min="8" max="8" width="11.453125" style="185" customWidth="1"/>
    <col min="9" max="10" width="9.26953125" style="211" customWidth="1"/>
    <col min="11" max="11" width="8.26953125" style="185" customWidth="1"/>
    <col min="12" max="12" width="11.81640625" style="185" customWidth="1"/>
    <col min="13" max="13" width="9.26953125" style="185" customWidth="1"/>
    <col min="14" max="14" width="9.54296875" style="185" customWidth="1"/>
    <col min="15" max="15" width="3.7265625" style="174" customWidth="1"/>
    <col min="16" max="16384" width="11" style="174"/>
  </cols>
  <sheetData>
    <row r="1" spans="1:15" ht="21" customHeight="1" x14ac:dyDescent="0.25">
      <c r="A1" s="416" t="s">
        <v>43</v>
      </c>
      <c r="B1" s="416"/>
      <c r="C1" s="416"/>
      <c r="D1" s="416"/>
      <c r="E1" s="416"/>
      <c r="F1" s="416"/>
      <c r="G1" s="416"/>
      <c r="H1" s="416"/>
      <c r="I1" s="416"/>
      <c r="J1" s="416"/>
      <c r="K1" s="416"/>
      <c r="L1" s="416"/>
      <c r="M1" s="416"/>
      <c r="N1" s="416"/>
      <c r="O1" s="416"/>
    </row>
    <row r="2" spans="1:15" ht="9" customHeight="1" thickBot="1" x14ac:dyDescent="0.3">
      <c r="A2" s="175"/>
      <c r="B2" s="176"/>
      <c r="C2" s="176"/>
      <c r="D2" s="177"/>
      <c r="E2" s="177"/>
      <c r="F2" s="177"/>
      <c r="G2" s="177"/>
      <c r="H2" s="177"/>
      <c r="I2" s="178"/>
      <c r="J2" s="178"/>
      <c r="K2" s="177"/>
      <c r="L2" s="177"/>
      <c r="M2" s="177"/>
      <c r="N2" s="177"/>
      <c r="O2" s="179"/>
    </row>
    <row r="3" spans="1:15" s="185" customFormat="1" ht="13" customHeight="1" x14ac:dyDescent="0.25">
      <c r="A3" s="180"/>
      <c r="B3" s="181"/>
      <c r="C3" s="182"/>
      <c r="D3" s="182"/>
      <c r="E3" s="182"/>
      <c r="F3" s="182"/>
      <c r="G3" s="182" t="s">
        <v>44</v>
      </c>
      <c r="H3" s="182"/>
      <c r="I3" s="182"/>
      <c r="J3" s="182"/>
      <c r="K3" s="182" t="s">
        <v>44</v>
      </c>
      <c r="L3" s="182"/>
      <c r="M3" s="182"/>
      <c r="N3" s="183"/>
      <c r="O3" s="184"/>
    </row>
    <row r="4" spans="1:15" s="185" customFormat="1" ht="31.9" customHeight="1" x14ac:dyDescent="0.25">
      <c r="A4" s="180"/>
      <c r="B4" s="186" t="s">
        <v>45</v>
      </c>
      <c r="C4" s="251"/>
      <c r="D4" s="251" t="s">
        <v>46</v>
      </c>
      <c r="E4" s="251" t="s">
        <v>47</v>
      </c>
      <c r="F4" s="251" t="s">
        <v>48</v>
      </c>
      <c r="G4" s="251" t="s">
        <v>49</v>
      </c>
      <c r="H4" s="251" t="s">
        <v>50</v>
      </c>
      <c r="I4" s="251" t="s">
        <v>51</v>
      </c>
      <c r="J4" s="251" t="s">
        <v>52</v>
      </c>
      <c r="K4" s="251" t="s">
        <v>49</v>
      </c>
      <c r="L4" s="251" t="s">
        <v>53</v>
      </c>
      <c r="M4" s="251" t="s">
        <v>52</v>
      </c>
      <c r="N4" s="252" t="s">
        <v>54</v>
      </c>
      <c r="O4" s="184"/>
    </row>
    <row r="5" spans="1:15" ht="25.15" customHeight="1" thickBot="1" x14ac:dyDescent="0.3">
      <c r="A5" s="175"/>
      <c r="B5" s="187" t="s">
        <v>55</v>
      </c>
      <c r="C5" s="253" t="s">
        <v>56</v>
      </c>
      <c r="D5" s="253" t="s">
        <v>57</v>
      </c>
      <c r="E5" s="253" t="s">
        <v>57</v>
      </c>
      <c r="F5" s="253" t="s">
        <v>57</v>
      </c>
      <c r="G5" s="253" t="s">
        <v>58</v>
      </c>
      <c r="H5" s="253" t="s">
        <v>59</v>
      </c>
      <c r="I5" s="253" t="s">
        <v>59</v>
      </c>
      <c r="J5" s="253" t="s">
        <v>60</v>
      </c>
      <c r="K5" s="254" t="s">
        <v>61</v>
      </c>
      <c r="L5" s="255" t="s">
        <v>62</v>
      </c>
      <c r="M5" s="255" t="s">
        <v>62</v>
      </c>
      <c r="N5" s="188" t="s">
        <v>63</v>
      </c>
      <c r="O5" s="179"/>
    </row>
    <row r="6" spans="1:15" ht="13" customHeight="1" x14ac:dyDescent="0.25">
      <c r="A6" s="175"/>
      <c r="B6" s="189" t="s">
        <v>64</v>
      </c>
      <c r="C6" s="189" t="s">
        <v>65</v>
      </c>
      <c r="D6" s="190">
        <f>SUM('Base Year'!I6:I13)+SUM('Option Year 1'!I6:I13)+SUM('Option Year 2'!I6:I13)</f>
        <v>0</v>
      </c>
      <c r="E6" s="190">
        <f>SUM('Base Year'!P6:P13)+SUM('Option Year 1'!P6:P13)+SUM('Option Year 2'!P6:P13)</f>
        <v>0</v>
      </c>
      <c r="F6" s="190">
        <f>SUM('Base Year'!W6:W13)+SUM('Option Year 1'!W6:W13)+SUM('Option Year 2'!W6:W13)</f>
        <v>0</v>
      </c>
      <c r="G6" s="190">
        <f>SUM('Base Year'!X6:X13)+SUM('Option Year 1'!X6:X13)+SUM('Option Year 2'!X6:X13)</f>
        <v>0</v>
      </c>
      <c r="H6" s="190">
        <f>SUM('Base Year'!Y6:Y13)+SUM('Option Year 1'!Y6:Y13)+SUM('Option Year 2'!Y6:Y13)+SUM('Base Year'!AB6:AB13+'Option Year 1'!AB6:AB13+'Option Year 2'!AB6:AB13)</f>
        <v>0</v>
      </c>
      <c r="I6" s="190">
        <f>SUM('Base Year'!Z6:Z13)+SUM('Option Year 1'!Z6:Z13)+SUM('Option Year 2'!Z6:Z13)+SUM('Base Year'!AC6:AC13+'Option Year 1'!AC6:AC13+'Option Year 2'!AC6:AC13)</f>
        <v>0</v>
      </c>
      <c r="J6" s="190">
        <f>SUM(G6:I6)</f>
        <v>0</v>
      </c>
      <c r="K6" s="190">
        <f>SUM('Base Year'!AE6:AE13)+SUM('Option Year 1'!AE6:AE13)+SUM('Option Year 2'!AE6:AE13)</f>
        <v>0</v>
      </c>
      <c r="L6" s="190">
        <f>SUM('Base Year'!AF6:AF13)+SUM('Option Year 1'!AF6:AF13)+SUM('Option Year 2'!AF6:AF13)</f>
        <v>0</v>
      </c>
      <c r="M6" s="190">
        <f>K6+L6</f>
        <v>0</v>
      </c>
      <c r="N6" s="191">
        <f>D6+E6+F6+J6+M6</f>
        <v>0</v>
      </c>
      <c r="O6" s="179"/>
    </row>
    <row r="7" spans="1:15" ht="13" customHeight="1" thickBot="1" x14ac:dyDescent="0.3">
      <c r="A7" s="175"/>
      <c r="B7" s="192"/>
      <c r="C7" s="192"/>
      <c r="D7" s="193"/>
      <c r="E7" s="193"/>
      <c r="F7" s="193"/>
      <c r="G7" s="193"/>
      <c r="H7" s="193"/>
      <c r="I7" s="193"/>
      <c r="J7" s="194"/>
      <c r="K7" s="193"/>
      <c r="L7" s="193"/>
      <c r="M7" s="195"/>
      <c r="N7" s="196"/>
      <c r="O7" s="179"/>
    </row>
    <row r="8" spans="1:15" ht="13" customHeight="1" x14ac:dyDescent="0.25">
      <c r="A8" s="175"/>
      <c r="B8" s="197" t="s">
        <v>66</v>
      </c>
      <c r="C8" s="197" t="s">
        <v>65</v>
      </c>
      <c r="D8" s="190">
        <f>SUM('Base Year'!I16:I27)+SUM('Option Year 1'!I16:I27)+SUM('Option Year 2'!I16:I27)</f>
        <v>0</v>
      </c>
      <c r="E8" s="190">
        <f>SUM('Base Year'!P16:P27)+SUM('Option Year 1'!P16:P27)+SUM('Option Year 2'!P16:P27)</f>
        <v>0</v>
      </c>
      <c r="F8" s="190">
        <f>SUM('Base Year'!W16:W27)+SUM('Option Year 1'!W16:W27)+SUM('Option Year 2'!W16:W27)</f>
        <v>0</v>
      </c>
      <c r="G8" s="190">
        <f>SUM('Base Year'!X16:X27)+SUM('Option Year 1'!X16:X27)+SUM('Option Year 2'!X16:X27)</f>
        <v>0</v>
      </c>
      <c r="H8" s="198">
        <f>SUM('Base Year'!Y16:Y27)+SUM('Option Year 1'!Y16:Y27)+SUM('Option Year 2'!Y16:Y27)+SUM('Base Year'!AB16:AB27)+SUM('Option Year 1'!AB16:AB27)+SUM('Option Year 2'!AB16:AB27)</f>
        <v>0</v>
      </c>
      <c r="I8" s="198">
        <f>SUM('Base Year'!Z16:Z27)+SUM('Option Year 1'!Z16:Z27)+SUM('Option Year 2'!Z16:Z27)+SUM('Base Year'!AC16:AC27)+SUM('Option Year 1'!AC16:AC27)+SUM('Option Year 2'!AC16:AC27)</f>
        <v>0</v>
      </c>
      <c r="J8" s="198">
        <f>SUM(G8:I8)</f>
        <v>0</v>
      </c>
      <c r="K8" s="198">
        <f>SUM('Base Year'!AE16:AE27)+SUM('Option Year 1'!Z16:Z27)+SUM('Option Year 2'!Z16:Z27)</f>
        <v>0</v>
      </c>
      <c r="L8" s="198">
        <f>SUM('Base Year'!AF16:AF27)+SUM('Option Year 1'!AF16:AF27)+SUM('Option Year 2'!AF16:AF27)</f>
        <v>0</v>
      </c>
      <c r="M8" s="198">
        <f>K8+L8</f>
        <v>0</v>
      </c>
      <c r="N8" s="199">
        <f>D8+E8+F8+J8+M8</f>
        <v>0</v>
      </c>
      <c r="O8" s="179"/>
    </row>
    <row r="9" spans="1:15" ht="13" customHeight="1" thickBot="1" x14ac:dyDescent="0.3">
      <c r="A9" s="175"/>
      <c r="B9" s="192"/>
      <c r="C9" s="192"/>
      <c r="D9" s="193"/>
      <c r="E9" s="193"/>
      <c r="F9" s="193"/>
      <c r="G9" s="193"/>
      <c r="H9" s="193"/>
      <c r="I9" s="193"/>
      <c r="J9" s="195"/>
      <c r="K9" s="193"/>
      <c r="L9" s="193"/>
      <c r="M9" s="194"/>
      <c r="N9" s="200"/>
      <c r="O9" s="179"/>
    </row>
    <row r="10" spans="1:15" ht="13" customHeight="1" x14ac:dyDescent="0.25">
      <c r="A10" s="175"/>
      <c r="B10" s="201" t="s">
        <v>67</v>
      </c>
      <c r="C10" s="197" t="s">
        <v>65</v>
      </c>
      <c r="D10" s="190">
        <f>SUM('Base Year'!I30:I54)+SUM('Option Year 1'!I30:I54)+SUM('Option Year 2'!I30:I54)</f>
        <v>0</v>
      </c>
      <c r="E10" s="190">
        <f>SUM('Base Year'!P30:P54)+SUM('Option Year 1'!P30:P54)+SUM('Option Year 2'!P30:P54)</f>
        <v>0</v>
      </c>
      <c r="F10" s="190">
        <f>SUM('Base Year'!W30:W54)+SUM('Option Year 1'!W30:W54)+SUM('Option Year 2'!W30:W54)</f>
        <v>0</v>
      </c>
      <c r="G10" s="190">
        <f>SUM('Base Year'!X30:X54)+SUM('Option Year 1'!X30:X54)+SUM('Option Year 2'!X30:X54)</f>
        <v>0</v>
      </c>
      <c r="H10" s="198">
        <f>SUM('Base Year'!Y30:Y54)+SUM('Option Year 1'!Y30:Y54)+SUM('Option Year 2'!Y30:Y54)+SUM('Base Year'!AB30:AB54)+SUM('Option Year 1'!AB30:AB54)+SUM('Option Year 2'!AB30:AB54)</f>
        <v>0</v>
      </c>
      <c r="I10" s="198">
        <f>SUM('Base Year'!Z30:Z54)+SUM('Option Year 1'!Z30:Z54)+SUM('Option Year 2'!Z30:Z54)+SUM('Base Year'!AC30:AC54)+SUM('Option Year 1'!AC30:AC54)+SUM('Option Year 2'!AC30:AC54)</f>
        <v>0</v>
      </c>
      <c r="J10" s="198">
        <f>SUM(G10:I10)</f>
        <v>0</v>
      </c>
      <c r="K10" s="198">
        <f>SUM('Base Year'!AE30:AE54)+SUM('Option Year 1'!Z30:Z54)+SUM('Option Year 2'!Z30:Z54)</f>
        <v>0</v>
      </c>
      <c r="L10" s="198">
        <f>SUM('Base Year'!AF30:AF54)+SUM('Option Year 1'!AF30:AF54)+SUM('Option Year 2'!AF30:AF54)</f>
        <v>0</v>
      </c>
      <c r="M10" s="198">
        <f>K10+L10</f>
        <v>0</v>
      </c>
      <c r="N10" s="199">
        <f>D10+E10+F10+J10+M10</f>
        <v>0</v>
      </c>
      <c r="O10" s="179"/>
    </row>
    <row r="11" spans="1:15" ht="13" customHeight="1" thickBot="1" x14ac:dyDescent="0.3">
      <c r="A11" s="175"/>
      <c r="B11" s="202"/>
      <c r="C11" s="192"/>
      <c r="D11" s="193"/>
      <c r="E11" s="193"/>
      <c r="F11" s="193"/>
      <c r="G11" s="193"/>
      <c r="H11" s="193"/>
      <c r="I11" s="193"/>
      <c r="J11" s="194"/>
      <c r="K11" s="193"/>
      <c r="L11" s="193"/>
      <c r="M11" s="195"/>
      <c r="N11" s="196"/>
      <c r="O11" s="179"/>
    </row>
    <row r="12" spans="1:15" ht="16.5" customHeight="1" thickBot="1" x14ac:dyDescent="0.3">
      <c r="A12" s="175"/>
      <c r="B12" s="203" t="s">
        <v>68</v>
      </c>
      <c r="C12" s="204" t="s">
        <v>65</v>
      </c>
      <c r="D12" s="190">
        <f>SUM('Base Year'!I57:I64)+SUM('Option Year 1'!I57:I64)+SUM('Option Year 2'!I57:I64)</f>
        <v>0</v>
      </c>
      <c r="E12" s="190">
        <f>SUM('Base Year'!P57:P64)+SUM('Option Year 1'!P57:P64)+SUM('Option Year 2'!P57:P64)</f>
        <v>0</v>
      </c>
      <c r="F12" s="190">
        <f>SUM('Base Year'!W57:W64)+SUM('Option Year 1'!W57:W64)+SUM('Option Year 2'!W57:W64)</f>
        <v>0</v>
      </c>
      <c r="G12" s="190">
        <f>SUM('Base Year'!X57:X64)+SUM('Option Year 1'!X57:X64)+SUM('Option Year 2'!X57:X64)</f>
        <v>0</v>
      </c>
      <c r="H12" s="198">
        <f>SUM('Base Year'!Y30:Y54)+SUM('Option Year 1'!Y30:Y54)+SUM('Option Year 2'!Y30:Y54)+SUM('Base Year'!AB30:AB54)+SUM('Option Year 1'!AB30:AB54)+SUM('Option Year 2'!AB30:AB54)</f>
        <v>0</v>
      </c>
      <c r="I12" s="198">
        <f>SUM('Base Year'!Z57:Z64)+SUM('Option Year 1'!Z57:Z64)+SUM('Option Year 2'!Z57:Z64)+SUM('Base Year'!AC57:AC64)+SUM('Option Year 1'!AC57:AC64)+SUM('Option Year 2'!AC57:AC64)</f>
        <v>0</v>
      </c>
      <c r="J12" s="198">
        <f>SUM(G12:I12)</f>
        <v>0</v>
      </c>
      <c r="K12" s="198">
        <f>SUM('Base Year'!AE57:AE64)+SUM('Option Year 1'!Z57:Z64)+SUM('Option Year 2'!Z57:Z64)</f>
        <v>0</v>
      </c>
      <c r="L12" s="198">
        <f>SUM('Base Year'!AF57:AF64)+SUM('Option Year 1'!AF57:AF64)+SUM('Option Year 2'!AF57:AF64)</f>
        <v>0</v>
      </c>
      <c r="M12" s="198">
        <f>K12+L12</f>
        <v>0</v>
      </c>
      <c r="N12" s="199">
        <f>D12+E12+F12+J12+M12</f>
        <v>0</v>
      </c>
      <c r="O12" s="179"/>
    </row>
    <row r="13" spans="1:15" ht="16.5" customHeight="1" thickBot="1" x14ac:dyDescent="0.3">
      <c r="A13" s="175"/>
      <c r="B13" s="205" t="s">
        <v>69</v>
      </c>
      <c r="C13" s="206"/>
      <c r="D13" s="207">
        <f>SUM(D6:D12)</f>
        <v>0</v>
      </c>
      <c r="E13" s="207">
        <f>SUM(E6:E12)</f>
        <v>0</v>
      </c>
      <c r="F13" s="207">
        <f>SUM(F6:F12)</f>
        <v>0</v>
      </c>
      <c r="G13" s="207"/>
      <c r="H13" s="207">
        <f>SUM(H6:H12)</f>
        <v>0</v>
      </c>
      <c r="I13" s="207"/>
      <c r="J13" s="208">
        <f>SUM(J6:J12)</f>
        <v>0</v>
      </c>
      <c r="K13" s="207"/>
      <c r="L13" s="207"/>
      <c r="M13" s="207">
        <f>SUM(M6:M12)</f>
        <v>0</v>
      </c>
      <c r="N13" s="209">
        <f>SUM(N6:N12)</f>
        <v>0</v>
      </c>
      <c r="O13" s="179"/>
    </row>
    <row r="14" spans="1:15" ht="25.5" customHeight="1" x14ac:dyDescent="0.2">
      <c r="A14" s="175"/>
      <c r="B14" s="179"/>
      <c r="C14" s="179"/>
      <c r="D14" s="184"/>
      <c r="E14" s="184"/>
      <c r="F14" s="184"/>
      <c r="G14" s="184"/>
      <c r="H14" s="184"/>
      <c r="I14" s="210"/>
      <c r="J14" s="210"/>
      <c r="K14" s="184"/>
      <c r="L14" s="184"/>
      <c r="M14" s="184"/>
      <c r="N14" s="184"/>
      <c r="O14" s="179"/>
    </row>
    <row r="15" spans="1:15" ht="7.5" customHeight="1" thickBot="1" x14ac:dyDescent="0.25"/>
    <row r="16" spans="1:15" ht="21" x14ac:dyDescent="0.25">
      <c r="C16" s="212" t="s">
        <v>70</v>
      </c>
      <c r="D16" s="213">
        <f>'Base Year'!AH65</f>
        <v>0</v>
      </c>
      <c r="E16" s="212" t="s">
        <v>71</v>
      </c>
      <c r="F16" s="213">
        <f>'Option Year 1'!AH65</f>
        <v>0</v>
      </c>
      <c r="G16" s="212" t="s">
        <v>72</v>
      </c>
      <c r="H16" s="213">
        <f>'Option Year 2'!AH65</f>
        <v>0</v>
      </c>
      <c r="I16" s="214" t="s">
        <v>73</v>
      </c>
      <c r="J16" s="215"/>
      <c r="K16" s="215"/>
      <c r="L16" s="216">
        <f>SUM(D16,F16,H16)</f>
        <v>0</v>
      </c>
      <c r="O16" s="185"/>
    </row>
    <row r="17" spans="3:15" ht="5.25" customHeight="1" thickBot="1" x14ac:dyDescent="0.25">
      <c r="C17" s="217"/>
      <c r="D17" s="382"/>
      <c r="E17" s="393"/>
      <c r="F17" s="394"/>
      <c r="G17" s="393"/>
      <c r="H17" s="394"/>
      <c r="I17" s="393"/>
      <c r="J17" s="395"/>
      <c r="K17" s="395"/>
      <c r="L17" s="394"/>
      <c r="O17" s="185"/>
    </row>
    <row r="18" spans="3:15" ht="10.5" x14ac:dyDescent="0.25">
      <c r="C18" s="400" t="s">
        <v>74</v>
      </c>
      <c r="D18" s="401">
        <f>'Base Year'!P65+'Base Year'!Y65+'Base Year'!AB65</f>
        <v>0</v>
      </c>
      <c r="E18" s="404" t="s">
        <v>74</v>
      </c>
      <c r="F18" s="405">
        <f>'Option Year 1'!P65+'Option Year 1'!Y65+'Option Year 1'!AB65</f>
        <v>0</v>
      </c>
      <c r="G18" s="404" t="s">
        <v>74</v>
      </c>
      <c r="H18" s="391">
        <f>'Option Year 2'!P65+'Option Year 2'!Y65+'Option Year 2'!AB65</f>
        <v>0</v>
      </c>
      <c r="I18" s="392" t="s">
        <v>75</v>
      </c>
      <c r="J18" s="246"/>
      <c r="K18" s="246"/>
      <c r="L18" s="216">
        <f>SUM(D18,F18,H18)</f>
        <v>0</v>
      </c>
      <c r="O18" s="185"/>
    </row>
    <row r="19" spans="3:15" ht="20.5" thickBot="1" x14ac:dyDescent="0.3">
      <c r="C19" s="153" t="s">
        <v>76</v>
      </c>
      <c r="D19" s="221" t="e">
        <f>D18/D16</f>
        <v>#DIV/0!</v>
      </c>
      <c r="E19" s="153" t="s">
        <v>77</v>
      </c>
      <c r="F19" s="225" t="e">
        <f>F18/F16</f>
        <v>#DIV/0!</v>
      </c>
      <c r="G19" s="153" t="s">
        <v>78</v>
      </c>
      <c r="H19" s="225" t="e">
        <f>H18/H16</f>
        <v>#DIV/0!</v>
      </c>
      <c r="I19" s="417" t="s">
        <v>79</v>
      </c>
      <c r="J19" s="418"/>
      <c r="K19" s="222"/>
      <c r="L19" s="223" t="e">
        <f>L18/L16</f>
        <v>#DIV/0!</v>
      </c>
      <c r="M19" s="224"/>
      <c r="O19" s="185"/>
    </row>
    <row r="20" spans="3:15" ht="21" x14ac:dyDescent="0.25">
      <c r="C20" s="400" t="s">
        <v>80</v>
      </c>
      <c r="D20" s="401">
        <f>SUM('Base Year'!AH30:AH54)</f>
        <v>0</v>
      </c>
      <c r="E20" s="400" t="s">
        <v>80</v>
      </c>
      <c r="F20" s="401">
        <f>SUM('Option Year 1'!AH30:AH54)</f>
        <v>0</v>
      </c>
      <c r="G20" s="400" t="s">
        <v>80</v>
      </c>
      <c r="H20" s="218">
        <f>SUM('Option Year 2'!AH30:AH54)</f>
        <v>0</v>
      </c>
      <c r="I20" s="219" t="s">
        <v>81</v>
      </c>
      <c r="J20" s="220"/>
      <c r="K20" s="220"/>
      <c r="L20" s="216">
        <f>SUM(D20,F20,H20)</f>
        <v>0</v>
      </c>
      <c r="O20" s="185"/>
    </row>
    <row r="21" spans="3:15" ht="21" thickBot="1" x14ac:dyDescent="0.3">
      <c r="C21" s="402" t="s">
        <v>82</v>
      </c>
      <c r="D21" s="403" t="e">
        <f>D20/D16</f>
        <v>#DIV/0!</v>
      </c>
      <c r="E21" s="402" t="s">
        <v>82</v>
      </c>
      <c r="F21" s="403" t="e">
        <f>F20/F16</f>
        <v>#DIV/0!</v>
      </c>
      <c r="G21" s="402" t="s">
        <v>82</v>
      </c>
      <c r="H21" s="225" t="e">
        <f>H20/H16</f>
        <v>#DIV/0!</v>
      </c>
      <c r="I21" s="226" t="s">
        <v>82</v>
      </c>
      <c r="J21" s="227"/>
      <c r="K21" s="227"/>
      <c r="L21" s="223" t="e">
        <f>L20/L16</f>
        <v>#DIV/0!</v>
      </c>
      <c r="O21" s="185"/>
    </row>
    <row r="22" spans="3:15" ht="21" x14ac:dyDescent="0.25">
      <c r="C22" s="400" t="s">
        <v>83</v>
      </c>
      <c r="D22" s="401">
        <f>D16-D20</f>
        <v>0</v>
      </c>
      <c r="E22" s="400" t="s">
        <v>83</v>
      </c>
      <c r="F22" s="401">
        <f>F16-F20</f>
        <v>0</v>
      </c>
      <c r="G22" s="400" t="s">
        <v>83</v>
      </c>
      <c r="H22" s="218">
        <f>H16-H20</f>
        <v>0</v>
      </c>
      <c r="I22" s="228" t="s">
        <v>83</v>
      </c>
      <c r="J22" s="229"/>
      <c r="K22" s="229"/>
      <c r="L22" s="216">
        <f>SUM(D22,F22,H22)</f>
        <v>0</v>
      </c>
      <c r="O22" s="185"/>
    </row>
    <row r="23" spans="3:15" ht="21" thickBot="1" x14ac:dyDescent="0.3">
      <c r="C23" s="402" t="s">
        <v>82</v>
      </c>
      <c r="D23" s="403" t="e">
        <f>D22/D16</f>
        <v>#DIV/0!</v>
      </c>
      <c r="E23" s="402" t="s">
        <v>82</v>
      </c>
      <c r="F23" s="403" t="e">
        <f>F22/F16</f>
        <v>#DIV/0!</v>
      </c>
      <c r="G23" s="402" t="s">
        <v>82</v>
      </c>
      <c r="H23" s="225" t="e">
        <f>H22/H16</f>
        <v>#DIV/0!</v>
      </c>
      <c r="I23" s="230" t="s">
        <v>82</v>
      </c>
      <c r="J23" s="229"/>
      <c r="K23" s="229"/>
      <c r="L23" s="231" t="e">
        <f>L22/L16</f>
        <v>#DIV/0!</v>
      </c>
      <c r="O23" s="185"/>
    </row>
    <row r="24" spans="3:15" ht="10.5" x14ac:dyDescent="0.25">
      <c r="C24" s="400" t="s">
        <v>62</v>
      </c>
      <c r="D24" s="232">
        <f>'Base Year'!AG65</f>
        <v>0</v>
      </c>
      <c r="E24" s="400" t="s">
        <v>62</v>
      </c>
      <c r="F24" s="401">
        <f>'Option Year 1'!AG65</f>
        <v>0</v>
      </c>
      <c r="G24" s="400" t="s">
        <v>62</v>
      </c>
      <c r="H24" s="218">
        <f>'Option Year 2'!AG65</f>
        <v>0</v>
      </c>
      <c r="I24" s="219" t="s">
        <v>84</v>
      </c>
      <c r="J24" s="220"/>
      <c r="K24" s="220"/>
      <c r="L24" s="216">
        <f>SUM(D24,F24,H24)</f>
        <v>0</v>
      </c>
      <c r="O24" s="185"/>
    </row>
    <row r="25" spans="3:15" ht="20.5" x14ac:dyDescent="0.25">
      <c r="C25" s="402" t="s">
        <v>85</v>
      </c>
      <c r="D25" s="403" t="e">
        <f>D24/D16</f>
        <v>#DIV/0!</v>
      </c>
      <c r="E25" s="402" t="s">
        <v>85</v>
      </c>
      <c r="F25" s="403" t="e">
        <f>F24/F16</f>
        <v>#DIV/0!</v>
      </c>
      <c r="G25" s="402" t="s">
        <v>85</v>
      </c>
      <c r="H25" s="225" t="e">
        <f>H24/H16</f>
        <v>#DIV/0!</v>
      </c>
      <c r="I25" s="226" t="s">
        <v>85</v>
      </c>
      <c r="J25" s="227"/>
      <c r="K25" s="227"/>
      <c r="L25" s="223" t="e">
        <f>L24/L16</f>
        <v>#DIV/0!</v>
      </c>
      <c r="O25" s="185"/>
    </row>
    <row r="26" spans="3:15" ht="27" customHeight="1" x14ac:dyDescent="0.25">
      <c r="C26" s="411" t="s">
        <v>86</v>
      </c>
      <c r="D26" s="235">
        <f>D16-D28</f>
        <v>0</v>
      </c>
      <c r="E26" s="411" t="s">
        <v>87</v>
      </c>
      <c r="F26" s="235">
        <f>F16-F28</f>
        <v>0</v>
      </c>
      <c r="G26" s="411" t="s">
        <v>88</v>
      </c>
      <c r="H26" s="235">
        <f>H16-H28</f>
        <v>0</v>
      </c>
      <c r="I26" s="236" t="s">
        <v>89</v>
      </c>
      <c r="J26" s="237"/>
      <c r="K26" s="237"/>
      <c r="L26" s="238">
        <f>L16-L28</f>
        <v>0</v>
      </c>
      <c r="O26" s="185"/>
    </row>
    <row r="27" spans="3:15" ht="18.75" customHeight="1" x14ac:dyDescent="0.25">
      <c r="C27" s="234" t="s">
        <v>90</v>
      </c>
      <c r="D27" s="235" t="s">
        <v>91</v>
      </c>
      <c r="E27" s="234" t="s">
        <v>92</v>
      </c>
      <c r="F27" s="235" t="s">
        <v>91</v>
      </c>
      <c r="G27" s="234" t="s">
        <v>93</v>
      </c>
      <c r="H27" s="238" t="s">
        <v>91</v>
      </c>
      <c r="I27" s="413" t="s">
        <v>94</v>
      </c>
      <c r="J27" s="412"/>
      <c r="K27" s="239"/>
      <c r="L27" s="238" t="s">
        <v>91</v>
      </c>
      <c r="O27" s="185"/>
    </row>
    <row r="28" spans="3:15" ht="56.25" customHeight="1" thickBot="1" x14ac:dyDescent="0.3">
      <c r="C28" s="240" t="s">
        <v>95</v>
      </c>
      <c r="D28" s="241">
        <f>'Base Year'!AD65+'Base Year'!AG65</f>
        <v>0</v>
      </c>
      <c r="E28" s="240" t="s">
        <v>96</v>
      </c>
      <c r="F28" s="241">
        <f>'Option Year 1'!AD65+'Option Year 1'!AG65</f>
        <v>0</v>
      </c>
      <c r="G28" s="240" t="s">
        <v>97</v>
      </c>
      <c r="H28" s="241">
        <f>'Option Year 2'!AD65+'Option Year 2'!AG65</f>
        <v>0</v>
      </c>
      <c r="I28" s="419" t="s">
        <v>98</v>
      </c>
      <c r="J28" s="420"/>
      <c r="K28" s="242"/>
      <c r="L28" s="243">
        <f>SUM(D28,F28,H28)</f>
        <v>0</v>
      </c>
      <c r="O28" s="185"/>
    </row>
    <row r="29" spans="3:15" ht="10.5" x14ac:dyDescent="0.25">
      <c r="D29" s="244"/>
      <c r="E29" s="233"/>
      <c r="F29" s="245"/>
      <c r="G29" s="246"/>
      <c r="H29" s="246"/>
      <c r="I29" s="247"/>
      <c r="J29" s="185"/>
      <c r="M29" s="174"/>
      <c r="N29" s="174"/>
    </row>
    <row r="30" spans="3:15" ht="10.5" x14ac:dyDescent="0.25">
      <c r="C30" s="383"/>
      <c r="D30" s="384"/>
      <c r="G30" s="248" t="s">
        <v>99</v>
      </c>
      <c r="H30" s="249"/>
      <c r="I30" s="249"/>
      <c r="J30" s="174"/>
      <c r="N30" s="174"/>
    </row>
    <row r="31" spans="3:15" ht="4.5" customHeight="1" x14ac:dyDescent="0.25">
      <c r="C31" s="385"/>
      <c r="D31" s="385"/>
      <c r="F31" s="211"/>
      <c r="G31" s="249"/>
      <c r="H31" s="249"/>
      <c r="I31" s="174"/>
      <c r="J31" s="185"/>
      <c r="M31" s="174"/>
      <c r="N31" s="174"/>
    </row>
    <row r="32" spans="3:15" ht="10.5" x14ac:dyDescent="0.25">
      <c r="C32" s="248"/>
      <c r="D32" s="386"/>
      <c r="F32" s="174"/>
      <c r="G32" s="249"/>
      <c r="H32" s="249"/>
      <c r="I32" s="174"/>
      <c r="J32" s="185"/>
      <c r="M32" s="174"/>
      <c r="N32" s="174"/>
    </row>
    <row r="33" spans="3:16" ht="10.5" x14ac:dyDescent="0.25">
      <c r="C33" s="385"/>
      <c r="D33" s="387"/>
      <c r="F33" s="174"/>
      <c r="G33" s="249"/>
      <c r="H33" s="249"/>
      <c r="I33" s="174"/>
      <c r="J33" s="185"/>
      <c r="M33" s="174"/>
      <c r="N33" s="174"/>
      <c r="P33" s="174" t="s">
        <v>100</v>
      </c>
    </row>
    <row r="34" spans="3:16" ht="10.5" x14ac:dyDescent="0.25">
      <c r="C34" s="248"/>
      <c r="D34" s="386"/>
      <c r="E34" s="185" t="s">
        <v>4</v>
      </c>
      <c r="F34" s="174"/>
      <c r="G34" s="249"/>
      <c r="H34" s="249"/>
      <c r="I34" s="174"/>
      <c r="J34" s="185"/>
      <c r="M34" s="174"/>
      <c r="N34" s="174"/>
    </row>
    <row r="35" spans="3:16" ht="10.5" x14ac:dyDescent="0.25">
      <c r="D35" s="387"/>
      <c r="F35" s="174"/>
      <c r="G35" s="249"/>
      <c r="H35" s="249"/>
      <c r="I35" s="174"/>
      <c r="J35" s="185"/>
      <c r="M35" s="174"/>
      <c r="N35" s="174"/>
    </row>
    <row r="36" spans="3:16" ht="10.5" x14ac:dyDescent="0.25">
      <c r="C36" s="248"/>
      <c r="D36" s="386"/>
      <c r="F36" s="174"/>
      <c r="G36" s="249"/>
      <c r="H36" s="249"/>
      <c r="I36" s="174"/>
      <c r="J36" s="185"/>
      <c r="M36" s="174"/>
      <c r="N36" s="174"/>
    </row>
    <row r="37" spans="3:16" ht="10.5" x14ac:dyDescent="0.25">
      <c r="D37" s="387"/>
      <c r="F37" s="174"/>
      <c r="G37" s="249"/>
      <c r="H37" s="249"/>
      <c r="I37" s="174"/>
      <c r="J37" s="185"/>
      <c r="M37" s="174"/>
      <c r="N37" s="174"/>
    </row>
    <row r="38" spans="3:16" ht="10.5" x14ac:dyDescent="0.25">
      <c r="C38" s="248"/>
      <c r="D38" s="386"/>
      <c r="F38" s="174"/>
      <c r="G38" s="249"/>
      <c r="H38" s="249"/>
      <c r="I38" s="174"/>
      <c r="J38" s="185"/>
      <c r="M38" s="174"/>
      <c r="N38" s="174"/>
    </row>
    <row r="39" spans="3:16" ht="10.5" x14ac:dyDescent="0.25">
      <c r="D39" s="387"/>
      <c r="F39" s="174"/>
      <c r="G39" s="249"/>
      <c r="H39" s="249"/>
      <c r="I39" s="174"/>
      <c r="J39" s="185"/>
      <c r="M39" s="174"/>
      <c r="N39" s="174"/>
    </row>
    <row r="40" spans="3:16" ht="17.25" customHeight="1" x14ac:dyDescent="0.25">
      <c r="C40" s="248"/>
      <c r="D40" s="388"/>
      <c r="F40" s="211"/>
      <c r="G40" s="211"/>
      <c r="H40" s="211"/>
      <c r="I40" s="185"/>
      <c r="J40" s="185"/>
      <c r="M40" s="174"/>
      <c r="N40" s="174"/>
    </row>
    <row r="41" spans="3:16" ht="17.25" customHeight="1" x14ac:dyDescent="0.25">
      <c r="C41" s="248"/>
      <c r="D41" s="388"/>
      <c r="F41" s="211"/>
      <c r="G41" s="211"/>
      <c r="H41" s="211"/>
      <c r="I41" s="185"/>
      <c r="J41" s="185"/>
      <c r="M41" s="174"/>
      <c r="N41" s="174"/>
    </row>
    <row r="42" spans="3:16" ht="41.25" customHeight="1" x14ac:dyDescent="0.25">
      <c r="C42" s="389"/>
      <c r="D42" s="390"/>
      <c r="F42" s="211"/>
      <c r="G42" s="211"/>
      <c r="H42" s="211"/>
      <c r="I42" s="185"/>
      <c r="J42" s="185"/>
      <c r="M42" s="174"/>
      <c r="N42" s="174"/>
    </row>
    <row r="43" spans="3:16" x14ac:dyDescent="0.2">
      <c r="D43" s="250"/>
      <c r="E43" s="250"/>
      <c r="F43" s="250"/>
    </row>
  </sheetData>
  <mergeCells count="3">
    <mergeCell ref="A1:O1"/>
    <mergeCell ref="I19:J19"/>
    <mergeCell ref="I28:J28"/>
  </mergeCells>
  <phoneticPr fontId="0" type="noConversion"/>
  <printOptions horizontalCentered="1"/>
  <pageMargins left="0.25" right="0.25" top="0.75" bottom="0.75" header="0.3" footer="0.3"/>
  <pageSetup orientation="landscape" r:id="rId1"/>
  <headerFooter alignWithMargins="0">
    <oddHeader>&amp;CAttachment 6 - Cost Spreadsheet Template</oddHead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67"/>
  <sheetViews>
    <sheetView showGridLines="0" view="pageBreakPreview" zoomScale="75" zoomScaleNormal="100" zoomScaleSheetLayoutView="75" workbookViewId="0">
      <pane xSplit="2" ySplit="2" topLeftCell="C3" activePane="bottomRight" state="frozen"/>
      <selection pane="topRight" activeCell="C1" sqref="C1"/>
      <selection pane="bottomLeft" activeCell="A3" sqref="A3"/>
      <selection pane="bottomRight" activeCell="AA7" sqref="AA7:AA64"/>
    </sheetView>
  </sheetViews>
  <sheetFormatPr defaultColWidth="8.81640625" defaultRowHeight="12.5" x14ac:dyDescent="0.25"/>
  <cols>
    <col min="1" max="1" width="8.1796875" style="14" customWidth="1"/>
    <col min="2" max="2" width="30.1796875" style="14" customWidth="1"/>
    <col min="3" max="3" width="12.1796875" style="37" bestFit="1" customWidth="1"/>
    <col min="4" max="4" width="10.453125" style="37" customWidth="1"/>
    <col min="5" max="5" width="9.453125" style="39" customWidth="1"/>
    <col min="6" max="6" width="8.1796875" style="39" customWidth="1"/>
    <col min="7" max="7" width="15.26953125" style="1" customWidth="1"/>
    <col min="8" max="8" width="9.1796875" style="12" customWidth="1"/>
    <col min="9" max="9" width="11.453125" style="12" customWidth="1"/>
    <col min="10" max="10" width="11.7265625" style="37" customWidth="1"/>
    <col min="11" max="11" width="10.453125" style="37" customWidth="1"/>
    <col min="12" max="12" width="9.453125" style="39" customWidth="1"/>
    <col min="13" max="13" width="7.453125" style="39" customWidth="1"/>
    <col min="14" max="14" width="11.453125" style="1" customWidth="1"/>
    <col min="15" max="15" width="9.1796875" style="12" customWidth="1"/>
    <col min="16" max="16" width="11.453125" style="12" customWidth="1"/>
    <col min="17" max="17" width="11.54296875" style="37" customWidth="1"/>
    <col min="18" max="18" width="11.81640625" style="37" customWidth="1"/>
    <col min="19" max="19" width="9.453125" style="39" customWidth="1"/>
    <col min="20" max="20" width="8.1796875" style="39" customWidth="1"/>
    <col min="21" max="21" width="13.54296875" style="1" customWidth="1"/>
    <col min="22" max="22" width="9.1796875" style="12" customWidth="1"/>
    <col min="23" max="23" width="11.453125" style="12" customWidth="1"/>
    <col min="24" max="24" width="9.81640625" style="1" customWidth="1"/>
    <col min="25" max="25" width="11" style="1" customWidth="1"/>
    <col min="26" max="30" width="11.26953125" style="12" customWidth="1"/>
    <col min="31" max="31" width="11.54296875" style="1" customWidth="1"/>
    <col min="32" max="32" width="10.54296875" style="12" customWidth="1"/>
    <col min="33" max="33" width="9.81640625" style="12" customWidth="1"/>
    <col min="34" max="34" width="11.1796875" style="1" customWidth="1"/>
  </cols>
  <sheetData>
    <row r="1" spans="1:72" ht="16.5" customHeight="1" thickBot="1" x14ac:dyDescent="0.3">
      <c r="A1" s="139"/>
      <c r="B1" s="430" t="s">
        <v>101</v>
      </c>
      <c r="C1" s="431"/>
      <c r="D1" s="431"/>
      <c r="E1" s="431"/>
      <c r="F1" s="431"/>
      <c r="G1" s="431"/>
      <c r="H1" s="431"/>
      <c r="I1" s="431"/>
      <c r="J1" s="431"/>
      <c r="K1" s="431"/>
      <c r="L1" s="431"/>
      <c r="M1" s="431"/>
      <c r="N1" s="431"/>
      <c r="O1" s="431"/>
      <c r="P1" s="431"/>
      <c r="Q1" s="431"/>
      <c r="R1" s="431"/>
      <c r="S1" s="431"/>
      <c r="T1" s="431"/>
      <c r="U1" s="431"/>
      <c r="V1" s="431"/>
      <c r="W1" s="432"/>
      <c r="X1" s="423" t="s">
        <v>102</v>
      </c>
      <c r="Y1" s="424"/>
      <c r="Z1" s="425"/>
      <c r="AA1" s="425"/>
      <c r="AB1" s="425"/>
      <c r="AC1" s="425"/>
      <c r="AD1" s="425"/>
      <c r="AE1" s="425"/>
      <c r="AF1" s="425"/>
      <c r="AG1" s="426"/>
      <c r="AH1" s="169"/>
    </row>
    <row r="2" spans="1:72" s="167" customFormat="1" ht="77.25" customHeight="1" thickBot="1" x14ac:dyDescent="0.3">
      <c r="A2" s="139" t="s">
        <v>45</v>
      </c>
      <c r="B2" s="145" t="s">
        <v>103</v>
      </c>
      <c r="C2" s="427" t="s">
        <v>58</v>
      </c>
      <c r="D2" s="428"/>
      <c r="E2" s="428"/>
      <c r="F2" s="429"/>
      <c r="G2" s="166" t="s">
        <v>104</v>
      </c>
      <c r="H2" s="146" t="s">
        <v>105</v>
      </c>
      <c r="I2" s="147" t="s">
        <v>106</v>
      </c>
      <c r="J2" s="427" t="s">
        <v>107</v>
      </c>
      <c r="K2" s="428"/>
      <c r="L2" s="428"/>
      <c r="M2" s="429"/>
      <c r="N2" s="166" t="s">
        <v>108</v>
      </c>
      <c r="O2" s="146" t="s">
        <v>105</v>
      </c>
      <c r="P2" s="147" t="s">
        <v>106</v>
      </c>
      <c r="Q2" s="427" t="s">
        <v>109</v>
      </c>
      <c r="R2" s="428"/>
      <c r="S2" s="428"/>
      <c r="T2" s="429"/>
      <c r="U2" s="166" t="s">
        <v>108</v>
      </c>
      <c r="V2" s="146" t="s">
        <v>105</v>
      </c>
      <c r="W2" s="173" t="s">
        <v>106</v>
      </c>
      <c r="X2" s="434" t="s">
        <v>110</v>
      </c>
      <c r="Y2" s="435"/>
      <c r="Z2" s="436"/>
      <c r="AA2" s="433" t="s">
        <v>111</v>
      </c>
      <c r="AB2" s="433"/>
      <c r="AC2" s="433"/>
      <c r="AD2" s="171" t="s">
        <v>231</v>
      </c>
      <c r="AE2" s="171" t="s">
        <v>110</v>
      </c>
      <c r="AF2" s="172" t="s">
        <v>53</v>
      </c>
      <c r="AG2" s="141" t="s">
        <v>52</v>
      </c>
      <c r="AH2" s="169" t="s">
        <v>112</v>
      </c>
    </row>
    <row r="3" spans="1:72" ht="15" customHeight="1" thickBot="1" x14ac:dyDescent="0.3">
      <c r="A3" s="140" t="s">
        <v>55</v>
      </c>
      <c r="B3" s="148" t="s">
        <v>113</v>
      </c>
      <c r="C3" s="146" t="s">
        <v>114</v>
      </c>
      <c r="D3" s="152" t="s">
        <v>115</v>
      </c>
      <c r="E3" s="150" t="s">
        <v>116</v>
      </c>
      <c r="F3" s="152" t="s">
        <v>16</v>
      </c>
      <c r="G3" s="149" t="s">
        <v>117</v>
      </c>
      <c r="H3" s="150" t="s">
        <v>118</v>
      </c>
      <c r="I3" s="151" t="s">
        <v>119</v>
      </c>
      <c r="J3" s="146" t="s">
        <v>114</v>
      </c>
      <c r="K3" s="152" t="s">
        <v>115</v>
      </c>
      <c r="L3" s="150" t="s">
        <v>116</v>
      </c>
      <c r="M3" s="152" t="s">
        <v>16</v>
      </c>
      <c r="N3" s="149" t="s">
        <v>117</v>
      </c>
      <c r="O3" s="150" t="s">
        <v>118</v>
      </c>
      <c r="P3" s="151" t="s">
        <v>119</v>
      </c>
      <c r="Q3" s="146" t="s">
        <v>114</v>
      </c>
      <c r="R3" s="152" t="s">
        <v>115</v>
      </c>
      <c r="S3" s="150" t="s">
        <v>116</v>
      </c>
      <c r="T3" s="152" t="s">
        <v>16</v>
      </c>
      <c r="U3" s="149" t="s">
        <v>117</v>
      </c>
      <c r="V3" s="150" t="s">
        <v>118</v>
      </c>
      <c r="W3" s="151" t="s">
        <v>119</v>
      </c>
      <c r="X3" s="142" t="s">
        <v>58</v>
      </c>
      <c r="Y3" s="164" t="s">
        <v>50</v>
      </c>
      <c r="Z3" s="143" t="s">
        <v>120</v>
      </c>
      <c r="AA3" s="143" t="s">
        <v>58</v>
      </c>
      <c r="AB3" s="143" t="s">
        <v>50</v>
      </c>
      <c r="AC3" s="143" t="s">
        <v>120</v>
      </c>
      <c r="AD3" s="143" t="s">
        <v>60</v>
      </c>
      <c r="AE3" s="165" t="s">
        <v>61</v>
      </c>
      <c r="AF3" s="165" t="s">
        <v>62</v>
      </c>
      <c r="AG3" s="144" t="s">
        <v>62</v>
      </c>
      <c r="AH3" s="170" t="s">
        <v>121</v>
      </c>
    </row>
    <row r="4" spans="1:72" s="14" customFormat="1" ht="23.25" customHeight="1" x14ac:dyDescent="0.25">
      <c r="A4" s="59" t="s">
        <v>64</v>
      </c>
      <c r="B4" s="60" t="s">
        <v>122</v>
      </c>
      <c r="C4" s="61"/>
      <c r="D4" s="61"/>
      <c r="E4" s="61"/>
      <c r="F4" s="61"/>
      <c r="G4" s="62"/>
      <c r="H4" s="61"/>
      <c r="I4" s="62"/>
      <c r="J4" s="61"/>
      <c r="K4" s="61"/>
      <c r="L4" s="61"/>
      <c r="M4" s="61"/>
      <c r="N4" s="62"/>
      <c r="O4" s="61"/>
      <c r="P4" s="62"/>
      <c r="Q4" s="61"/>
      <c r="R4" s="61"/>
      <c r="S4" s="61"/>
      <c r="T4" s="61"/>
      <c r="U4" s="62"/>
      <c r="V4" s="61"/>
      <c r="W4" s="62"/>
      <c r="X4" s="62"/>
      <c r="Y4" s="62"/>
      <c r="Z4" s="63"/>
      <c r="AA4" s="63"/>
      <c r="AB4" s="63"/>
      <c r="AC4" s="63"/>
      <c r="AD4" s="63"/>
      <c r="AE4" s="62"/>
      <c r="AF4" s="62"/>
      <c r="AG4" s="62"/>
      <c r="AH4" s="64"/>
      <c r="AI4"/>
      <c r="AJ4"/>
      <c r="AK4"/>
      <c r="AL4"/>
      <c r="AM4"/>
      <c r="AN4"/>
      <c r="AO4"/>
      <c r="AP4"/>
      <c r="AQ4"/>
      <c r="AR4"/>
      <c r="AS4"/>
      <c r="AT4"/>
      <c r="AU4"/>
      <c r="AV4"/>
      <c r="AW4"/>
      <c r="AX4"/>
      <c r="AY4"/>
      <c r="AZ4"/>
      <c r="BA4"/>
      <c r="BB4"/>
      <c r="BC4"/>
      <c r="BD4"/>
      <c r="BE4"/>
      <c r="BF4"/>
      <c r="BG4"/>
      <c r="BH4"/>
      <c r="BI4"/>
      <c r="BJ4"/>
      <c r="BK4"/>
      <c r="BL4"/>
      <c r="BM4"/>
      <c r="BN4"/>
      <c r="BO4"/>
      <c r="BP4"/>
      <c r="BQ4"/>
      <c r="BR4"/>
      <c r="BS4"/>
      <c r="BT4"/>
    </row>
    <row r="5" spans="1:72" s="15" customFormat="1" ht="13" customHeight="1" x14ac:dyDescent="0.25">
      <c r="A5" s="83">
        <v>1.1000000000000001</v>
      </c>
      <c r="B5" s="55" t="s">
        <v>123</v>
      </c>
      <c r="C5" s="56"/>
      <c r="D5" s="56"/>
      <c r="E5" s="56"/>
      <c r="F5" s="56"/>
      <c r="G5" s="57"/>
      <c r="H5" s="58"/>
      <c r="I5" s="58"/>
      <c r="J5" s="56"/>
      <c r="K5" s="56"/>
      <c r="L5" s="56"/>
      <c r="M5" s="56"/>
      <c r="N5" s="57"/>
      <c r="O5" s="58"/>
      <c r="P5" s="58"/>
      <c r="Q5" s="56"/>
      <c r="R5" s="56"/>
      <c r="S5" s="56"/>
      <c r="T5" s="56"/>
      <c r="U5" s="57"/>
      <c r="V5" s="58"/>
      <c r="W5" s="58"/>
      <c r="X5" s="58"/>
      <c r="Y5" s="58"/>
      <c r="Z5" s="58"/>
      <c r="AA5" s="58"/>
      <c r="AB5" s="58"/>
      <c r="AC5" s="58"/>
      <c r="AD5" s="58"/>
      <c r="AE5" s="58"/>
      <c r="AF5" s="58"/>
      <c r="AG5" s="58"/>
      <c r="AH5" s="57"/>
      <c r="AI5"/>
      <c r="AJ5"/>
      <c r="AK5"/>
      <c r="AL5"/>
      <c r="AM5"/>
      <c r="AN5"/>
      <c r="AO5"/>
      <c r="AP5"/>
      <c r="AQ5"/>
      <c r="AR5"/>
      <c r="AS5"/>
      <c r="AT5"/>
      <c r="AU5"/>
      <c r="AV5"/>
      <c r="AW5"/>
      <c r="AX5"/>
      <c r="AY5"/>
      <c r="AZ5"/>
      <c r="BA5"/>
      <c r="BB5"/>
      <c r="BC5"/>
      <c r="BD5"/>
      <c r="BE5"/>
      <c r="BF5"/>
      <c r="BG5"/>
      <c r="BH5"/>
      <c r="BI5"/>
      <c r="BJ5"/>
      <c r="BK5"/>
      <c r="BL5"/>
      <c r="BM5"/>
      <c r="BN5"/>
      <c r="BO5"/>
      <c r="BP5"/>
      <c r="BQ5"/>
      <c r="BR5"/>
      <c r="BS5"/>
      <c r="BT5"/>
    </row>
    <row r="6" spans="1:72" s="15" customFormat="1" ht="13" customHeight="1" x14ac:dyDescent="0.25">
      <c r="A6" s="84" t="s">
        <v>124</v>
      </c>
      <c r="B6" s="27" t="s">
        <v>123</v>
      </c>
      <c r="C6" s="40">
        <v>0</v>
      </c>
      <c r="D6" s="40">
        <v>0</v>
      </c>
      <c r="E6" s="40">
        <v>0</v>
      </c>
      <c r="F6" s="40">
        <v>0</v>
      </c>
      <c r="G6" s="30"/>
      <c r="H6" s="16"/>
      <c r="I6" s="25"/>
      <c r="J6" s="40">
        <v>0</v>
      </c>
      <c r="K6" s="40">
        <v>0</v>
      </c>
      <c r="L6" s="40">
        <v>0</v>
      </c>
      <c r="M6" s="40">
        <v>0</v>
      </c>
      <c r="N6" s="30"/>
      <c r="O6" s="16"/>
      <c r="P6" s="25"/>
      <c r="Q6" s="40">
        <v>0</v>
      </c>
      <c r="R6" s="40">
        <v>0</v>
      </c>
      <c r="S6" s="40">
        <v>0</v>
      </c>
      <c r="T6" s="40">
        <v>0</v>
      </c>
      <c r="U6" s="30"/>
      <c r="V6" s="16"/>
      <c r="W6" s="25"/>
      <c r="X6" s="25"/>
      <c r="Y6" s="25"/>
      <c r="Z6" s="25"/>
      <c r="AA6" s="25"/>
      <c r="AB6" s="25"/>
      <c r="AC6" s="25"/>
      <c r="AD6" s="25"/>
      <c r="AE6" s="25"/>
      <c r="AF6" s="25"/>
      <c r="AG6" s="25"/>
      <c r="AH6" s="30"/>
      <c r="AI6"/>
      <c r="AJ6"/>
      <c r="AK6"/>
      <c r="AL6"/>
      <c r="AM6"/>
      <c r="AN6"/>
      <c r="AO6"/>
      <c r="AP6"/>
      <c r="AQ6"/>
      <c r="AR6"/>
      <c r="AS6"/>
      <c r="AT6"/>
      <c r="AU6"/>
      <c r="AV6"/>
      <c r="AW6"/>
      <c r="AX6"/>
      <c r="AY6"/>
      <c r="AZ6"/>
      <c r="BA6"/>
      <c r="BB6"/>
      <c r="BC6"/>
      <c r="BD6"/>
      <c r="BE6"/>
      <c r="BF6"/>
      <c r="BG6"/>
      <c r="BH6"/>
      <c r="BI6"/>
      <c r="BJ6"/>
      <c r="BK6"/>
      <c r="BL6"/>
      <c r="BM6"/>
      <c r="BN6"/>
      <c r="BO6"/>
      <c r="BP6"/>
      <c r="BQ6"/>
      <c r="BR6"/>
      <c r="BS6"/>
      <c r="BT6"/>
    </row>
    <row r="7" spans="1:72" s="15" customFormat="1" ht="13" customHeight="1" x14ac:dyDescent="0.25">
      <c r="A7" s="85"/>
      <c r="B7" s="28" t="s">
        <v>123</v>
      </c>
      <c r="C7" s="163">
        <v>0</v>
      </c>
      <c r="D7" s="163">
        <f>ROUND(C7*D6,2)</f>
        <v>0</v>
      </c>
      <c r="E7" s="163">
        <f>ROUND(C7*E6,2)</f>
        <v>0</v>
      </c>
      <c r="F7" s="163">
        <f>ROUND(SUM(C7:E7)*F6,2)</f>
        <v>0</v>
      </c>
      <c r="G7" s="7">
        <f>SUM(C7:F7)</f>
        <v>0</v>
      </c>
      <c r="H7" s="5">
        <v>0</v>
      </c>
      <c r="I7" s="6">
        <f>G7*H7</f>
        <v>0</v>
      </c>
      <c r="J7" s="163">
        <v>0</v>
      </c>
      <c r="K7" s="163">
        <f>ROUND(J7*K6,2)</f>
        <v>0</v>
      </c>
      <c r="L7" s="163">
        <f>ROUND(J7*L6,2)</f>
        <v>0</v>
      </c>
      <c r="M7" s="163">
        <f>ROUND(SUM(J7:L7)*M6,2)</f>
        <v>0</v>
      </c>
      <c r="N7" s="7">
        <f>SUM(J7:M7)</f>
        <v>0</v>
      </c>
      <c r="O7" s="5">
        <v>0</v>
      </c>
      <c r="P7" s="6">
        <f>N7*O7</f>
        <v>0</v>
      </c>
      <c r="Q7" s="163">
        <v>0</v>
      </c>
      <c r="R7" s="163">
        <f>ROUND(Q7*R6,2)</f>
        <v>0</v>
      </c>
      <c r="S7" s="163">
        <f>ROUND(Q7*S6,2)</f>
        <v>0</v>
      </c>
      <c r="T7" s="163">
        <f>ROUND(SUM(Q7:S7)*T6,2)</f>
        <v>0</v>
      </c>
      <c r="U7" s="7">
        <f>SUM(Q7:T7)</f>
        <v>0</v>
      </c>
      <c r="V7" s="5">
        <v>0</v>
      </c>
      <c r="W7" s="6">
        <f>U7*V7</f>
        <v>0</v>
      </c>
      <c r="X7" s="6">
        <v>0</v>
      </c>
      <c r="Y7" s="6">
        <v>0</v>
      </c>
      <c r="Z7" s="6">
        <v>0</v>
      </c>
      <c r="AA7" s="6">
        <v>0</v>
      </c>
      <c r="AB7" s="6">
        <v>0</v>
      </c>
      <c r="AC7" s="6">
        <v>0</v>
      </c>
      <c r="AD7" s="6">
        <f>SUM(AA7:AC7)</f>
        <v>0</v>
      </c>
      <c r="AE7" s="6">
        <v>0</v>
      </c>
      <c r="AF7" s="6">
        <v>0</v>
      </c>
      <c r="AG7" s="6">
        <f>SUM(X7:Z7,AD7:AF7)</f>
        <v>0</v>
      </c>
      <c r="AH7" s="7">
        <f>SUM(I7,P7,W7, AG7)</f>
        <v>0</v>
      </c>
      <c r="AI7"/>
      <c r="AJ7"/>
      <c r="AK7"/>
      <c r="AL7"/>
      <c r="AM7"/>
      <c r="AN7"/>
      <c r="AO7"/>
      <c r="AP7"/>
      <c r="AQ7"/>
      <c r="AR7"/>
      <c r="AS7"/>
      <c r="AT7"/>
      <c r="AU7"/>
      <c r="AV7"/>
      <c r="AW7"/>
      <c r="AX7"/>
      <c r="AY7"/>
      <c r="AZ7"/>
      <c r="BA7"/>
      <c r="BB7"/>
      <c r="BC7"/>
      <c r="BD7"/>
      <c r="BE7"/>
      <c r="BF7"/>
      <c r="BG7"/>
      <c r="BH7"/>
      <c r="BI7"/>
      <c r="BJ7"/>
      <c r="BK7"/>
      <c r="BL7"/>
      <c r="BM7"/>
      <c r="BN7"/>
      <c r="BO7"/>
      <c r="BP7"/>
      <c r="BQ7"/>
      <c r="BR7"/>
      <c r="BS7"/>
      <c r="BT7"/>
    </row>
    <row r="8" spans="1:72" s="15" customFormat="1" ht="12.75" customHeight="1" x14ac:dyDescent="0.25">
      <c r="A8" s="84" t="s">
        <v>125</v>
      </c>
      <c r="B8" s="27" t="s">
        <v>123</v>
      </c>
      <c r="C8" s="40">
        <v>0</v>
      </c>
      <c r="D8" s="40">
        <v>0</v>
      </c>
      <c r="E8" s="40">
        <v>0</v>
      </c>
      <c r="F8" s="40">
        <v>0</v>
      </c>
      <c r="G8" s="30"/>
      <c r="H8" s="5"/>
      <c r="I8" s="25"/>
      <c r="J8" s="40">
        <v>0</v>
      </c>
      <c r="K8" s="40">
        <v>0</v>
      </c>
      <c r="L8" s="40">
        <v>0</v>
      </c>
      <c r="M8" s="40">
        <v>0</v>
      </c>
      <c r="N8" s="30"/>
      <c r="O8" s="5"/>
      <c r="P8" s="25"/>
      <c r="Q8" s="40">
        <v>0</v>
      </c>
      <c r="R8" s="40">
        <v>0</v>
      </c>
      <c r="S8" s="40">
        <v>0</v>
      </c>
      <c r="T8" s="40">
        <v>0</v>
      </c>
      <c r="U8" s="30"/>
      <c r="V8" s="5"/>
      <c r="W8" s="25"/>
      <c r="X8" s="25"/>
      <c r="Y8" s="25"/>
      <c r="Z8" s="25"/>
      <c r="AA8" s="25"/>
      <c r="AB8" s="25"/>
      <c r="AC8" s="25"/>
      <c r="AD8" s="25"/>
      <c r="AE8" s="25"/>
      <c r="AF8" s="25"/>
      <c r="AG8" s="25"/>
      <c r="AH8" s="30"/>
      <c r="AI8"/>
      <c r="AJ8"/>
      <c r="AK8"/>
      <c r="AL8"/>
      <c r="AM8"/>
      <c r="AN8"/>
      <c r="AO8"/>
      <c r="AP8"/>
      <c r="AQ8"/>
      <c r="AR8"/>
      <c r="AS8"/>
      <c r="AT8"/>
      <c r="AU8"/>
      <c r="AV8"/>
      <c r="AW8"/>
      <c r="AX8"/>
      <c r="AY8"/>
      <c r="AZ8"/>
      <c r="BA8"/>
      <c r="BB8"/>
      <c r="BC8"/>
      <c r="BD8"/>
      <c r="BE8"/>
      <c r="BF8"/>
      <c r="BG8"/>
      <c r="BH8"/>
      <c r="BI8"/>
      <c r="BJ8"/>
      <c r="BK8"/>
      <c r="BL8"/>
      <c r="BM8"/>
      <c r="BN8"/>
      <c r="BO8"/>
      <c r="BP8"/>
      <c r="BQ8"/>
      <c r="BR8"/>
      <c r="BS8"/>
      <c r="BT8"/>
    </row>
    <row r="9" spans="1:72" s="15" customFormat="1" ht="13" customHeight="1" x14ac:dyDescent="0.25">
      <c r="A9" s="85"/>
      <c r="B9" s="28" t="s">
        <v>123</v>
      </c>
      <c r="C9" s="163">
        <v>0</v>
      </c>
      <c r="D9" s="163">
        <f>ROUND(C9*D8,2)</f>
        <v>0</v>
      </c>
      <c r="E9" s="163">
        <f>ROUND(C9*E8,2)</f>
        <v>0</v>
      </c>
      <c r="F9" s="163">
        <f>ROUND(SUM(C9:E9)*F8,2)</f>
        <v>0</v>
      </c>
      <c r="G9" s="7">
        <f>SUM(C9:F9)</f>
        <v>0</v>
      </c>
      <c r="H9" s="5">
        <v>0</v>
      </c>
      <c r="I9" s="6">
        <f>G9*H9</f>
        <v>0</v>
      </c>
      <c r="J9" s="163">
        <v>0</v>
      </c>
      <c r="K9" s="163">
        <f>ROUND(J9*K8,2)</f>
        <v>0</v>
      </c>
      <c r="L9" s="163">
        <f>ROUND(J9*L8,2)</f>
        <v>0</v>
      </c>
      <c r="M9" s="163">
        <f>ROUND(SUM(J9:L9)*M8,2)</f>
        <v>0</v>
      </c>
      <c r="N9" s="7">
        <f>SUM(J9:M9)</f>
        <v>0</v>
      </c>
      <c r="O9" s="5">
        <v>0</v>
      </c>
      <c r="P9" s="6">
        <f>N9*O9</f>
        <v>0</v>
      </c>
      <c r="Q9" s="163">
        <v>0</v>
      </c>
      <c r="R9" s="163">
        <f>ROUND(Q9*R8,2)</f>
        <v>0</v>
      </c>
      <c r="S9" s="163">
        <f>ROUND(Q9*S8,2)</f>
        <v>0</v>
      </c>
      <c r="T9" s="163">
        <f>ROUND(SUM(Q9:S9)*T8,2)</f>
        <v>0</v>
      </c>
      <c r="U9" s="7">
        <f>SUM(Q9:T9)</f>
        <v>0</v>
      </c>
      <c r="V9" s="5">
        <v>0</v>
      </c>
      <c r="W9" s="6">
        <f>U9*V9</f>
        <v>0</v>
      </c>
      <c r="X9" s="6">
        <v>0</v>
      </c>
      <c r="Y9" s="6">
        <v>0</v>
      </c>
      <c r="Z9" s="6">
        <v>0</v>
      </c>
      <c r="AA9" s="6">
        <v>0</v>
      </c>
      <c r="AB9" s="6">
        <v>0</v>
      </c>
      <c r="AC9" s="6">
        <v>0</v>
      </c>
      <c r="AD9" s="6">
        <f>SUM(AA9:AC9)</f>
        <v>0</v>
      </c>
      <c r="AE9" s="6">
        <v>0</v>
      </c>
      <c r="AF9" s="6">
        <v>0</v>
      </c>
      <c r="AG9" s="6">
        <f>SUM(X9:Z9,AD9:AF9)</f>
        <v>0</v>
      </c>
      <c r="AH9" s="7">
        <f>SUM(I9,P9,W9, AG9)</f>
        <v>0</v>
      </c>
      <c r="AI9"/>
      <c r="AJ9"/>
      <c r="AK9"/>
      <c r="AL9"/>
      <c r="AM9"/>
      <c r="AN9"/>
      <c r="AO9"/>
      <c r="AP9"/>
      <c r="AQ9"/>
      <c r="AR9"/>
      <c r="AS9"/>
      <c r="AT9"/>
      <c r="AU9"/>
      <c r="AV9"/>
      <c r="AW9"/>
      <c r="AX9"/>
      <c r="AY9"/>
      <c r="AZ9"/>
      <c r="BA9"/>
      <c r="BB9"/>
      <c r="BC9"/>
      <c r="BD9"/>
      <c r="BE9"/>
      <c r="BF9"/>
      <c r="BG9"/>
      <c r="BH9"/>
      <c r="BI9"/>
      <c r="BJ9"/>
      <c r="BK9"/>
      <c r="BL9"/>
      <c r="BM9"/>
      <c r="BN9"/>
      <c r="BO9"/>
      <c r="BP9"/>
      <c r="BQ9"/>
      <c r="BR9"/>
      <c r="BS9"/>
      <c r="BT9"/>
    </row>
    <row r="10" spans="1:72" s="15" customFormat="1" ht="13" customHeight="1" x14ac:dyDescent="0.25">
      <c r="A10" s="84" t="s">
        <v>126</v>
      </c>
      <c r="B10" s="27" t="s">
        <v>123</v>
      </c>
      <c r="C10" s="40">
        <v>0</v>
      </c>
      <c r="D10" s="40">
        <v>0</v>
      </c>
      <c r="E10" s="40">
        <v>0</v>
      </c>
      <c r="F10" s="40">
        <v>0</v>
      </c>
      <c r="G10" s="30"/>
      <c r="H10" s="5"/>
      <c r="I10" s="25"/>
      <c r="J10" s="40">
        <v>0</v>
      </c>
      <c r="K10" s="40">
        <v>0</v>
      </c>
      <c r="L10" s="40">
        <v>0</v>
      </c>
      <c r="M10" s="40">
        <v>0</v>
      </c>
      <c r="N10" s="30"/>
      <c r="O10" s="5"/>
      <c r="P10" s="25"/>
      <c r="Q10" s="40">
        <v>0</v>
      </c>
      <c r="R10" s="40">
        <v>0</v>
      </c>
      <c r="S10" s="40">
        <v>0</v>
      </c>
      <c r="T10" s="40">
        <v>0</v>
      </c>
      <c r="U10" s="30"/>
      <c r="V10" s="5"/>
      <c r="W10" s="25"/>
      <c r="X10" s="25"/>
      <c r="Y10" s="25"/>
      <c r="Z10" s="25"/>
      <c r="AA10" s="25"/>
      <c r="AB10" s="25"/>
      <c r="AC10" s="25"/>
      <c r="AD10" s="25"/>
      <c r="AE10" s="25"/>
      <c r="AF10" s="25"/>
      <c r="AG10" s="25"/>
      <c r="AH10" s="3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row>
    <row r="11" spans="1:72" s="15" customFormat="1" ht="13" customHeight="1" x14ac:dyDescent="0.25">
      <c r="A11" s="85"/>
      <c r="B11" s="28" t="s">
        <v>123</v>
      </c>
      <c r="C11" s="163">
        <v>0</v>
      </c>
      <c r="D11" s="163">
        <f>ROUND(C11*D10,2)</f>
        <v>0</v>
      </c>
      <c r="E11" s="163">
        <f>ROUND(C11*E10,2)</f>
        <v>0</v>
      </c>
      <c r="F11" s="163">
        <f>ROUND(SUM(C11:E11)*F10,2)</f>
        <v>0</v>
      </c>
      <c r="G11" s="7">
        <f>SUM(C11:F11)</f>
        <v>0</v>
      </c>
      <c r="H11" s="5">
        <v>0</v>
      </c>
      <c r="I11" s="6">
        <f>G11*H11</f>
        <v>0</v>
      </c>
      <c r="J11" s="163">
        <v>0</v>
      </c>
      <c r="K11" s="163">
        <f>ROUND(J11*K10,2)</f>
        <v>0</v>
      </c>
      <c r="L11" s="163">
        <f>ROUND(J11*L10,2)</f>
        <v>0</v>
      </c>
      <c r="M11" s="163">
        <f>ROUND(SUM(J11:L11)*M10,2)</f>
        <v>0</v>
      </c>
      <c r="N11" s="7">
        <f>SUM(J11:M11)</f>
        <v>0</v>
      </c>
      <c r="O11" s="5">
        <v>0</v>
      </c>
      <c r="P11" s="6">
        <f>N11*O11</f>
        <v>0</v>
      </c>
      <c r="Q11" s="163">
        <v>0</v>
      </c>
      <c r="R11" s="163">
        <f>ROUND(Q11*R10,2)</f>
        <v>0</v>
      </c>
      <c r="S11" s="163">
        <f>ROUND(Q11*S10,2)</f>
        <v>0</v>
      </c>
      <c r="T11" s="163">
        <f>ROUND(SUM(Q11:S11)*T10,2)</f>
        <v>0</v>
      </c>
      <c r="U11" s="7">
        <f>SUM(Q11:T11)</f>
        <v>0</v>
      </c>
      <c r="V11" s="5">
        <v>0</v>
      </c>
      <c r="W11" s="6">
        <f>U11*V11</f>
        <v>0</v>
      </c>
      <c r="X11" s="6">
        <v>0</v>
      </c>
      <c r="Y11" s="6">
        <v>0</v>
      </c>
      <c r="Z11" s="6">
        <v>0</v>
      </c>
      <c r="AA11" s="6">
        <v>0</v>
      </c>
      <c r="AB11" s="6">
        <v>0</v>
      </c>
      <c r="AC11" s="6">
        <v>0</v>
      </c>
      <c r="AD11" s="6">
        <f>SUM(AA11:AC11)</f>
        <v>0</v>
      </c>
      <c r="AE11" s="6">
        <v>0</v>
      </c>
      <c r="AF11" s="6">
        <v>0</v>
      </c>
      <c r="AG11" s="6">
        <f>SUM(X11:Z11,AD11:AF11)</f>
        <v>0</v>
      </c>
      <c r="AH11" s="7">
        <f>SUM(I11,P11,W11, AG11)</f>
        <v>0</v>
      </c>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row>
    <row r="12" spans="1:72" s="15" customFormat="1" ht="13" customHeight="1" x14ac:dyDescent="0.25">
      <c r="A12" s="84" t="s">
        <v>127</v>
      </c>
      <c r="B12" s="27" t="s">
        <v>123</v>
      </c>
      <c r="C12" s="40">
        <v>0</v>
      </c>
      <c r="D12" s="40">
        <v>0</v>
      </c>
      <c r="E12" s="40">
        <v>0</v>
      </c>
      <c r="F12" s="40">
        <v>0</v>
      </c>
      <c r="G12" s="41"/>
      <c r="H12" s="5"/>
      <c r="I12" s="25"/>
      <c r="J12" s="40">
        <v>0</v>
      </c>
      <c r="K12" s="40">
        <v>0</v>
      </c>
      <c r="L12" s="40">
        <v>0</v>
      </c>
      <c r="M12" s="40">
        <v>0</v>
      </c>
      <c r="N12" s="41"/>
      <c r="O12" s="5"/>
      <c r="P12" s="25"/>
      <c r="Q12" s="40">
        <v>0</v>
      </c>
      <c r="R12" s="40">
        <v>0</v>
      </c>
      <c r="S12" s="40">
        <v>0</v>
      </c>
      <c r="T12" s="40">
        <v>0</v>
      </c>
      <c r="U12" s="41"/>
      <c r="V12" s="5"/>
      <c r="W12" s="25"/>
      <c r="X12" s="25"/>
      <c r="Y12" s="25"/>
      <c r="Z12" s="25"/>
      <c r="AA12" s="25"/>
      <c r="AB12" s="25"/>
      <c r="AC12" s="25"/>
      <c r="AD12" s="25"/>
      <c r="AE12" s="25"/>
      <c r="AF12" s="25"/>
      <c r="AG12" s="25"/>
      <c r="AH12" s="30"/>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row>
    <row r="13" spans="1:72" s="14" customFormat="1" ht="13" customHeight="1" thickBot="1" x14ac:dyDescent="0.3">
      <c r="A13" s="86"/>
      <c r="B13" s="54" t="s">
        <v>123</v>
      </c>
      <c r="C13" s="163">
        <v>0</v>
      </c>
      <c r="D13" s="163">
        <f>ROUND(C13*D12,2)</f>
        <v>0</v>
      </c>
      <c r="E13" s="163">
        <f>ROUND(C13*E12,2)</f>
        <v>0</v>
      </c>
      <c r="F13" s="163">
        <f>ROUND(SUM(C13:E13)*F12,2)</f>
        <v>0</v>
      </c>
      <c r="G13" s="7">
        <f>SUM(C13:F13)</f>
        <v>0</v>
      </c>
      <c r="H13" s="3">
        <v>0</v>
      </c>
      <c r="I13" s="6">
        <f>G13*H13</f>
        <v>0</v>
      </c>
      <c r="J13" s="163">
        <v>0</v>
      </c>
      <c r="K13" s="163">
        <f>ROUND(J13*K12,2)</f>
        <v>0</v>
      </c>
      <c r="L13" s="163">
        <f>ROUND(J13*L12,2)</f>
        <v>0</v>
      </c>
      <c r="M13" s="163">
        <f>ROUND(SUM(J13:L13)*M12,2)</f>
        <v>0</v>
      </c>
      <c r="N13" s="7">
        <f>SUM(J13:M13)</f>
        <v>0</v>
      </c>
      <c r="O13" s="5">
        <v>0</v>
      </c>
      <c r="P13" s="6">
        <f>N13*O13</f>
        <v>0</v>
      </c>
      <c r="Q13" s="163">
        <v>0</v>
      </c>
      <c r="R13" s="163">
        <f>ROUND(Q13*R12,2)</f>
        <v>0</v>
      </c>
      <c r="S13" s="163">
        <f>ROUND(Q13*S12,2)</f>
        <v>0</v>
      </c>
      <c r="T13" s="163">
        <f>ROUND(SUM(Q13:S13)*T12,2)</f>
        <v>0</v>
      </c>
      <c r="U13" s="7">
        <f>SUM(Q13:T13)</f>
        <v>0</v>
      </c>
      <c r="V13" s="5">
        <v>0</v>
      </c>
      <c r="W13" s="6">
        <f>U13*V13</f>
        <v>0</v>
      </c>
      <c r="X13" s="6">
        <v>0</v>
      </c>
      <c r="Y13" s="6">
        <v>0</v>
      </c>
      <c r="Z13" s="8">
        <v>0</v>
      </c>
      <c r="AA13" s="6">
        <v>0</v>
      </c>
      <c r="AB13" s="6">
        <v>0</v>
      </c>
      <c r="AC13" s="8">
        <v>0</v>
      </c>
      <c r="AD13" s="6">
        <f>SUM(AA13:AC13)</f>
        <v>0</v>
      </c>
      <c r="AE13" s="8">
        <v>0</v>
      </c>
      <c r="AF13" s="8">
        <v>0</v>
      </c>
      <c r="AG13" s="6">
        <f>SUM(X13:Z13,AD13:AF13)</f>
        <v>0</v>
      </c>
      <c r="AH13" s="7">
        <f>SUM(I13,P13,W13, AG13)</f>
        <v>0</v>
      </c>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row>
    <row r="14" spans="1:72" s="24" customFormat="1" ht="24.75" customHeight="1" x14ac:dyDescent="0.25">
      <c r="A14" s="59" t="s">
        <v>66</v>
      </c>
      <c r="B14" s="60" t="s">
        <v>122</v>
      </c>
      <c r="C14" s="61"/>
      <c r="D14" s="61"/>
      <c r="E14" s="61"/>
      <c r="F14" s="61"/>
      <c r="G14" s="62"/>
      <c r="H14" s="61"/>
      <c r="I14" s="62"/>
      <c r="J14" s="61"/>
      <c r="K14" s="61"/>
      <c r="L14" s="61"/>
      <c r="M14" s="61"/>
      <c r="N14" s="62"/>
      <c r="O14" s="61"/>
      <c r="P14" s="62"/>
      <c r="Q14" s="61"/>
      <c r="R14" s="61"/>
      <c r="S14" s="61"/>
      <c r="T14" s="61"/>
      <c r="U14" s="62"/>
      <c r="V14" s="61"/>
      <c r="W14" s="62"/>
      <c r="X14" s="62"/>
      <c r="Y14" s="62"/>
      <c r="Z14" s="63"/>
      <c r="AA14" s="62"/>
      <c r="AB14" s="62"/>
      <c r="AC14" s="63"/>
      <c r="AD14" s="63"/>
      <c r="AE14" s="62"/>
      <c r="AF14" s="62"/>
      <c r="AG14" s="62"/>
      <c r="AH14" s="6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row>
    <row r="15" spans="1:72" s="15" customFormat="1" ht="12.75" customHeight="1" x14ac:dyDescent="0.25">
      <c r="A15" s="83">
        <v>2.1</v>
      </c>
      <c r="B15" s="55" t="s">
        <v>123</v>
      </c>
      <c r="C15" s="56"/>
      <c r="D15" s="56"/>
      <c r="E15" s="56"/>
      <c r="F15" s="56"/>
      <c r="G15" s="57"/>
      <c r="H15" s="58"/>
      <c r="I15" s="58"/>
      <c r="J15" s="56"/>
      <c r="K15" s="56"/>
      <c r="L15" s="56"/>
      <c r="M15" s="56"/>
      <c r="N15" s="57"/>
      <c r="O15" s="58"/>
      <c r="P15" s="58"/>
      <c r="Q15" s="56"/>
      <c r="R15" s="56"/>
      <c r="S15" s="56"/>
      <c r="T15" s="56"/>
      <c r="U15" s="57"/>
      <c r="V15" s="58"/>
      <c r="W15" s="58"/>
      <c r="X15" s="58"/>
      <c r="Y15" s="58"/>
      <c r="Z15" s="58"/>
      <c r="AA15" s="58"/>
      <c r="AB15" s="58"/>
      <c r="AC15" s="58"/>
      <c r="AD15" s="58"/>
      <c r="AE15" s="58"/>
      <c r="AF15" s="58"/>
      <c r="AG15" s="58"/>
      <c r="AH15" s="57"/>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row>
    <row r="16" spans="1:72" s="15" customFormat="1" ht="12.75" customHeight="1" x14ac:dyDescent="0.25">
      <c r="A16" s="87" t="s">
        <v>128</v>
      </c>
      <c r="B16" s="29" t="s">
        <v>123</v>
      </c>
      <c r="C16" s="40">
        <v>0</v>
      </c>
      <c r="D16" s="40">
        <v>0</v>
      </c>
      <c r="E16" s="40">
        <v>0</v>
      </c>
      <c r="F16" s="40">
        <v>0</v>
      </c>
      <c r="G16" s="41"/>
      <c r="H16" s="5"/>
      <c r="I16" s="22"/>
      <c r="J16" s="40">
        <v>0</v>
      </c>
      <c r="K16" s="40">
        <v>0</v>
      </c>
      <c r="L16" s="40">
        <v>0</v>
      </c>
      <c r="M16" s="40">
        <v>0</v>
      </c>
      <c r="N16" s="41"/>
      <c r="O16" s="5"/>
      <c r="P16" s="22"/>
      <c r="Q16" s="40">
        <v>0</v>
      </c>
      <c r="R16" s="40">
        <v>0</v>
      </c>
      <c r="S16" s="40">
        <v>0</v>
      </c>
      <c r="T16" s="40">
        <v>0</v>
      </c>
      <c r="U16" s="41"/>
      <c r="V16" s="5"/>
      <c r="W16" s="22"/>
      <c r="X16" s="22"/>
      <c r="Y16" s="22"/>
      <c r="Z16" s="22"/>
      <c r="AA16" s="22"/>
      <c r="AB16" s="22"/>
      <c r="AC16" s="22"/>
      <c r="AD16" s="22"/>
      <c r="AE16" s="22"/>
      <c r="AF16" s="22"/>
      <c r="AG16" s="22"/>
      <c r="AH16" s="23"/>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row>
    <row r="17" spans="1:72" s="15" customFormat="1" ht="13" customHeight="1" x14ac:dyDescent="0.25">
      <c r="A17" s="88"/>
      <c r="B17" s="28" t="s">
        <v>123</v>
      </c>
      <c r="C17" s="163">
        <v>0</v>
      </c>
      <c r="D17" s="163">
        <f>ROUND(C17*D16,2)</f>
        <v>0</v>
      </c>
      <c r="E17" s="163">
        <f>ROUND(C17*E16,2)</f>
        <v>0</v>
      </c>
      <c r="F17" s="163">
        <f>ROUND(SUM(C17:E17)*F16,2)</f>
        <v>0</v>
      </c>
      <c r="G17" s="7">
        <f>SUM(C17:F17)</f>
        <v>0</v>
      </c>
      <c r="H17" s="5">
        <v>0</v>
      </c>
      <c r="I17" s="6">
        <f>G17*H17</f>
        <v>0</v>
      </c>
      <c r="J17" s="163">
        <v>0</v>
      </c>
      <c r="K17" s="163">
        <f>ROUND(J17*K16,2)</f>
        <v>0</v>
      </c>
      <c r="L17" s="163">
        <f>ROUND(J17*L16,2)</f>
        <v>0</v>
      </c>
      <c r="M17" s="163">
        <f>ROUND(SUM(J17:L17)*M16,2)</f>
        <v>0</v>
      </c>
      <c r="N17" s="7">
        <f>SUM(J17:M17)</f>
        <v>0</v>
      </c>
      <c r="O17" s="5">
        <v>0</v>
      </c>
      <c r="P17" s="6">
        <f>N17*O17</f>
        <v>0</v>
      </c>
      <c r="Q17" s="163">
        <v>0</v>
      </c>
      <c r="R17" s="163">
        <f>ROUND(Q17*R16,2)</f>
        <v>0</v>
      </c>
      <c r="S17" s="163">
        <f>ROUND(Q17*S16,2)</f>
        <v>0</v>
      </c>
      <c r="T17" s="163">
        <f>ROUND(SUM(Q17:S17)*T16,2)</f>
        <v>0</v>
      </c>
      <c r="U17" s="7">
        <f>SUM(Q17:T17)</f>
        <v>0</v>
      </c>
      <c r="V17" s="5">
        <v>0</v>
      </c>
      <c r="W17" s="6">
        <f>U17*V17</f>
        <v>0</v>
      </c>
      <c r="X17" s="6">
        <f>'Base, OY1 &amp; OY2 Travel'!M2</f>
        <v>0</v>
      </c>
      <c r="Y17" s="6">
        <v>0</v>
      </c>
      <c r="Z17" s="6">
        <v>0</v>
      </c>
      <c r="AA17" s="6">
        <v>0</v>
      </c>
      <c r="AB17" s="6">
        <v>0</v>
      </c>
      <c r="AC17" s="6">
        <v>0</v>
      </c>
      <c r="AD17" s="6">
        <f>SUM(AA17:AC17)</f>
        <v>0</v>
      </c>
      <c r="AE17" s="6">
        <v>0</v>
      </c>
      <c r="AF17" s="6">
        <v>0</v>
      </c>
      <c r="AG17" s="6">
        <f>SUM(X17:Z17,AD17:AF17)</f>
        <v>0</v>
      </c>
      <c r="AH17" s="7">
        <f>SUM(I17,P17,W17, AG17)</f>
        <v>0</v>
      </c>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row>
    <row r="18" spans="1:72" s="15" customFormat="1" ht="13" customHeight="1" x14ac:dyDescent="0.25">
      <c r="A18" s="87" t="s">
        <v>129</v>
      </c>
      <c r="B18" s="29" t="s">
        <v>123</v>
      </c>
      <c r="C18" s="40">
        <v>0</v>
      </c>
      <c r="D18" s="40">
        <v>0</v>
      </c>
      <c r="E18" s="40">
        <v>0</v>
      </c>
      <c r="F18" s="40">
        <v>0</v>
      </c>
      <c r="G18" s="41"/>
      <c r="H18" s="5"/>
      <c r="I18" s="22"/>
      <c r="J18" s="40">
        <v>0</v>
      </c>
      <c r="K18" s="40">
        <v>0</v>
      </c>
      <c r="L18" s="40">
        <v>0</v>
      </c>
      <c r="M18" s="40">
        <v>0</v>
      </c>
      <c r="N18" s="41"/>
      <c r="O18" s="5"/>
      <c r="P18" s="22"/>
      <c r="Q18" s="40">
        <v>0</v>
      </c>
      <c r="R18" s="40">
        <v>0</v>
      </c>
      <c r="S18" s="40">
        <v>0</v>
      </c>
      <c r="T18" s="40">
        <v>0</v>
      </c>
      <c r="U18" s="41"/>
      <c r="V18" s="5"/>
      <c r="W18" s="22"/>
      <c r="X18" s="22"/>
      <c r="Y18" s="22"/>
      <c r="Z18" s="22"/>
      <c r="AA18" s="22"/>
      <c r="AB18" s="22"/>
      <c r="AC18" s="22"/>
      <c r="AD18" s="22"/>
      <c r="AE18" s="22"/>
      <c r="AF18" s="22"/>
      <c r="AG18" s="22"/>
      <c r="AH18" s="23"/>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row>
    <row r="19" spans="1:72" s="13" customFormat="1" ht="13" customHeight="1" x14ac:dyDescent="0.25">
      <c r="A19" s="88"/>
      <c r="B19" s="28" t="s">
        <v>123</v>
      </c>
      <c r="C19" s="163">
        <v>0</v>
      </c>
      <c r="D19" s="163">
        <f>ROUND(C19*D18,2)</f>
        <v>0</v>
      </c>
      <c r="E19" s="163">
        <f>ROUND(C19*E18,2)</f>
        <v>0</v>
      </c>
      <c r="F19" s="163">
        <f>ROUND(SUM(C19:E19)*F18,2)</f>
        <v>0</v>
      </c>
      <c r="G19" s="7">
        <f>SUM(C19:F19)</f>
        <v>0</v>
      </c>
      <c r="H19" s="5">
        <v>0</v>
      </c>
      <c r="I19" s="6">
        <f>G19*H19</f>
        <v>0</v>
      </c>
      <c r="J19" s="163">
        <v>0</v>
      </c>
      <c r="K19" s="163">
        <f>ROUND(J19*K18,2)</f>
        <v>0</v>
      </c>
      <c r="L19" s="163">
        <f>ROUND(J19*L18,2)</f>
        <v>0</v>
      </c>
      <c r="M19" s="163">
        <f>ROUND(SUM(J19:L19)*M18,2)</f>
        <v>0</v>
      </c>
      <c r="N19" s="7">
        <f>SUM(J19:M19)</f>
        <v>0</v>
      </c>
      <c r="O19" s="5">
        <v>0</v>
      </c>
      <c r="P19" s="6">
        <f>N19*O19</f>
        <v>0</v>
      </c>
      <c r="Q19" s="163">
        <v>0</v>
      </c>
      <c r="R19" s="163">
        <f>ROUND(Q19*R18,2)</f>
        <v>0</v>
      </c>
      <c r="S19" s="163">
        <f>ROUND(Q19*S18,2)</f>
        <v>0</v>
      </c>
      <c r="T19" s="163">
        <f>ROUND(SUM(Q19:S19)*T18,2)</f>
        <v>0</v>
      </c>
      <c r="U19" s="7">
        <f>SUM(Q19:T19)</f>
        <v>0</v>
      </c>
      <c r="V19" s="5">
        <v>0</v>
      </c>
      <c r="W19" s="6">
        <f>U19*V19</f>
        <v>0</v>
      </c>
      <c r="X19" s="6">
        <f>'Base, OY1 &amp; OY2 Travel'!M4</f>
        <v>0</v>
      </c>
      <c r="Y19" s="6">
        <v>0</v>
      </c>
      <c r="Z19" s="6">
        <v>0</v>
      </c>
      <c r="AA19" s="6">
        <v>0</v>
      </c>
      <c r="AB19" s="6">
        <v>0</v>
      </c>
      <c r="AC19" s="6">
        <v>0</v>
      </c>
      <c r="AD19" s="6">
        <f>SUM(AA19:AC19)</f>
        <v>0</v>
      </c>
      <c r="AE19" s="6">
        <v>0</v>
      </c>
      <c r="AF19" s="6">
        <v>0</v>
      </c>
      <c r="AG19" s="6">
        <f>SUM(X19:Z19,AD19:AF19)</f>
        <v>0</v>
      </c>
      <c r="AH19" s="7">
        <f>SUM(I19,P19,W19, AG19)</f>
        <v>0</v>
      </c>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row>
    <row r="20" spans="1:72" s="13" customFormat="1" ht="13" customHeight="1" x14ac:dyDescent="0.25">
      <c r="A20" s="83">
        <v>2.2000000000000002</v>
      </c>
      <c r="B20" s="55" t="s">
        <v>123</v>
      </c>
      <c r="C20" s="56"/>
      <c r="D20" s="56"/>
      <c r="E20" s="56"/>
      <c r="F20" s="56"/>
      <c r="G20" s="57"/>
      <c r="H20" s="56"/>
      <c r="I20" s="58"/>
      <c r="J20" s="56"/>
      <c r="K20" s="56"/>
      <c r="L20" s="56"/>
      <c r="M20" s="56"/>
      <c r="N20" s="57"/>
      <c r="O20" s="56"/>
      <c r="P20" s="58"/>
      <c r="Q20" s="56"/>
      <c r="R20" s="56"/>
      <c r="S20" s="56"/>
      <c r="T20" s="56"/>
      <c r="U20" s="57"/>
      <c r="V20" s="56"/>
      <c r="W20" s="58"/>
      <c r="X20" s="58"/>
      <c r="Y20" s="58"/>
      <c r="Z20" s="58"/>
      <c r="AA20" s="58"/>
      <c r="AB20" s="58"/>
      <c r="AC20" s="58"/>
      <c r="AD20" s="58"/>
      <c r="AE20" s="58"/>
      <c r="AF20" s="58"/>
      <c r="AG20" s="58"/>
      <c r="AH20" s="57"/>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row>
    <row r="21" spans="1:72" s="13" customFormat="1" ht="12.75" customHeight="1" x14ac:dyDescent="0.25">
      <c r="A21" s="87" t="s">
        <v>130</v>
      </c>
      <c r="B21" s="29" t="s">
        <v>123</v>
      </c>
      <c r="C21" s="40">
        <v>0</v>
      </c>
      <c r="D21" s="40">
        <v>0</v>
      </c>
      <c r="E21" s="40">
        <v>0</v>
      </c>
      <c r="F21" s="40">
        <v>0</v>
      </c>
      <c r="G21" s="41"/>
      <c r="H21" s="5"/>
      <c r="I21" s="22"/>
      <c r="J21" s="40">
        <v>0</v>
      </c>
      <c r="K21" s="40">
        <v>0</v>
      </c>
      <c r="L21" s="40">
        <v>0</v>
      </c>
      <c r="M21" s="40">
        <v>0</v>
      </c>
      <c r="N21" s="41"/>
      <c r="O21" s="5"/>
      <c r="P21" s="22"/>
      <c r="Q21" s="40">
        <v>0</v>
      </c>
      <c r="R21" s="40">
        <v>0</v>
      </c>
      <c r="S21" s="40">
        <v>0</v>
      </c>
      <c r="T21" s="40">
        <v>0</v>
      </c>
      <c r="U21" s="41"/>
      <c r="V21" s="5"/>
      <c r="W21" s="22"/>
      <c r="X21" s="22"/>
      <c r="Y21" s="22"/>
      <c r="Z21" s="22"/>
      <c r="AA21" s="22"/>
      <c r="AB21" s="22"/>
      <c r="AC21" s="22"/>
      <c r="AD21" s="22"/>
      <c r="AE21" s="22"/>
      <c r="AF21" s="22"/>
      <c r="AG21" s="22"/>
      <c r="AH21" s="23"/>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row>
    <row r="22" spans="1:72" s="13" customFormat="1" ht="12.75" customHeight="1" x14ac:dyDescent="0.25">
      <c r="A22" s="88"/>
      <c r="B22" s="28" t="s">
        <v>123</v>
      </c>
      <c r="C22" s="163">
        <v>0</v>
      </c>
      <c r="D22" s="163">
        <f>ROUND(C22*D21,2)</f>
        <v>0</v>
      </c>
      <c r="E22" s="163">
        <f>ROUND(C22*E21,2)</f>
        <v>0</v>
      </c>
      <c r="F22" s="163">
        <f>ROUND(SUM(C22:E22)*F21,2)</f>
        <v>0</v>
      </c>
      <c r="G22" s="7">
        <f>SUM(C22:F22)</f>
        <v>0</v>
      </c>
      <c r="H22" s="5">
        <v>0</v>
      </c>
      <c r="I22" s="6">
        <f>G22*H22</f>
        <v>0</v>
      </c>
      <c r="J22" s="163">
        <v>0</v>
      </c>
      <c r="K22" s="163">
        <f>ROUND(J22*K21,2)</f>
        <v>0</v>
      </c>
      <c r="L22" s="163">
        <f>ROUND(J22*L21,2)</f>
        <v>0</v>
      </c>
      <c r="M22" s="163">
        <f>ROUND(SUM(J22:L22)*M21,2)</f>
        <v>0</v>
      </c>
      <c r="N22" s="7">
        <f>SUM(J22:M22)</f>
        <v>0</v>
      </c>
      <c r="O22" s="5">
        <v>0</v>
      </c>
      <c r="P22" s="6">
        <f>N22*O22</f>
        <v>0</v>
      </c>
      <c r="Q22" s="163">
        <v>0</v>
      </c>
      <c r="R22" s="163">
        <f>ROUND(Q22*R21,2)</f>
        <v>0</v>
      </c>
      <c r="S22" s="163">
        <f>ROUND(Q22*S21,2)</f>
        <v>0</v>
      </c>
      <c r="T22" s="163">
        <f>ROUND(SUM(Q22:S22)*T21,2)</f>
        <v>0</v>
      </c>
      <c r="U22" s="7">
        <f>SUM(Q22:T22)</f>
        <v>0</v>
      </c>
      <c r="V22" s="5">
        <v>0</v>
      </c>
      <c r="W22" s="6">
        <f>U22*V22</f>
        <v>0</v>
      </c>
      <c r="X22" s="6">
        <v>0</v>
      </c>
      <c r="Y22" s="6">
        <v>0</v>
      </c>
      <c r="Z22" s="6">
        <v>0</v>
      </c>
      <c r="AA22" s="6">
        <v>0</v>
      </c>
      <c r="AB22" s="6">
        <v>0</v>
      </c>
      <c r="AC22" s="6">
        <v>0</v>
      </c>
      <c r="AD22" s="6">
        <f>SUM(AA22:AC22)</f>
        <v>0</v>
      </c>
      <c r="AE22" s="6">
        <v>0</v>
      </c>
      <c r="AF22" s="6">
        <v>0</v>
      </c>
      <c r="AG22" s="6">
        <f>SUM(X22:Z22,AD22:AF22)</f>
        <v>0</v>
      </c>
      <c r="AH22" s="7">
        <f>SUM(I22,P22,W22, AG22)</f>
        <v>0</v>
      </c>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row>
    <row r="23" spans="1:72" s="13" customFormat="1" x14ac:dyDescent="0.25">
      <c r="A23" s="83">
        <v>2.2999999999999998</v>
      </c>
      <c r="B23" s="55" t="s">
        <v>123</v>
      </c>
      <c r="C23" s="56"/>
      <c r="D23" s="56"/>
      <c r="E23" s="56"/>
      <c r="F23" s="56"/>
      <c r="G23" s="57"/>
      <c r="H23" s="58"/>
      <c r="I23" s="58"/>
      <c r="J23" s="56"/>
      <c r="K23" s="56"/>
      <c r="L23" s="56"/>
      <c r="M23" s="56"/>
      <c r="N23" s="57"/>
      <c r="O23" s="58"/>
      <c r="P23" s="58"/>
      <c r="Q23" s="56"/>
      <c r="R23" s="56"/>
      <c r="S23" s="56"/>
      <c r="T23" s="56"/>
      <c r="U23" s="57"/>
      <c r="V23" s="58"/>
      <c r="W23" s="58"/>
      <c r="X23" s="58"/>
      <c r="Y23" s="58"/>
      <c r="Z23" s="58"/>
      <c r="AA23" s="58"/>
      <c r="AB23" s="58"/>
      <c r="AC23" s="58"/>
      <c r="AD23" s="58"/>
      <c r="AE23" s="58"/>
      <c r="AF23" s="58"/>
      <c r="AG23" s="58"/>
      <c r="AH23" s="57"/>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row>
    <row r="24" spans="1:72" s="13" customFormat="1" ht="13" customHeight="1" x14ac:dyDescent="0.25">
      <c r="A24" s="87" t="s">
        <v>131</v>
      </c>
      <c r="B24" s="29" t="s">
        <v>123</v>
      </c>
      <c r="C24" s="40">
        <v>0</v>
      </c>
      <c r="D24" s="40">
        <v>0</v>
      </c>
      <c r="E24" s="40">
        <v>0</v>
      </c>
      <c r="F24" s="40">
        <v>0</v>
      </c>
      <c r="G24" s="41"/>
      <c r="H24" s="5"/>
      <c r="I24" s="22"/>
      <c r="J24" s="40">
        <v>0</v>
      </c>
      <c r="K24" s="40">
        <v>0</v>
      </c>
      <c r="L24" s="40">
        <v>0</v>
      </c>
      <c r="M24" s="40">
        <v>0</v>
      </c>
      <c r="N24" s="41"/>
      <c r="O24" s="5"/>
      <c r="P24" s="22"/>
      <c r="Q24" s="40">
        <v>0</v>
      </c>
      <c r="R24" s="40">
        <v>0</v>
      </c>
      <c r="S24" s="40">
        <v>0</v>
      </c>
      <c r="T24" s="40">
        <v>0</v>
      </c>
      <c r="U24" s="41"/>
      <c r="V24" s="5"/>
      <c r="W24" s="22"/>
      <c r="X24" s="22"/>
      <c r="Y24" s="22"/>
      <c r="Z24" s="22"/>
      <c r="AA24" s="22"/>
      <c r="AB24" s="22"/>
      <c r="AC24" s="22"/>
      <c r="AD24" s="22"/>
      <c r="AE24" s="22"/>
      <c r="AF24" s="22"/>
      <c r="AG24" s="22"/>
      <c r="AH24" s="23"/>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row>
    <row r="25" spans="1:72" s="13" customFormat="1" ht="13" customHeight="1" x14ac:dyDescent="0.25">
      <c r="A25" s="88"/>
      <c r="B25" s="28" t="s">
        <v>123</v>
      </c>
      <c r="C25" s="163">
        <v>0</v>
      </c>
      <c r="D25" s="163">
        <f>ROUND(C25*D24,2)</f>
        <v>0</v>
      </c>
      <c r="E25" s="163">
        <f>ROUND(C25*E24,2)</f>
        <v>0</v>
      </c>
      <c r="F25" s="163">
        <f>ROUND(SUM(C25:E25)*F24,2)</f>
        <v>0</v>
      </c>
      <c r="G25" s="7">
        <f>SUM(C25:F25)</f>
        <v>0</v>
      </c>
      <c r="H25" s="5">
        <v>0</v>
      </c>
      <c r="I25" s="6">
        <f>G25*H25</f>
        <v>0</v>
      </c>
      <c r="J25" s="163">
        <v>0</v>
      </c>
      <c r="K25" s="163">
        <f>ROUND(J25*K24,2)</f>
        <v>0</v>
      </c>
      <c r="L25" s="163">
        <f>ROUND(J25*L24,2)</f>
        <v>0</v>
      </c>
      <c r="M25" s="163">
        <f>ROUND(SUM(J25:L25)*M24,2)</f>
        <v>0</v>
      </c>
      <c r="N25" s="7">
        <f>SUM(J25:M25)</f>
        <v>0</v>
      </c>
      <c r="O25" s="5">
        <v>0</v>
      </c>
      <c r="P25" s="6">
        <f>N25*O25</f>
        <v>0</v>
      </c>
      <c r="Q25" s="163">
        <v>0</v>
      </c>
      <c r="R25" s="163">
        <f>ROUND(Q25*R24,2)</f>
        <v>0</v>
      </c>
      <c r="S25" s="163">
        <f>ROUND(Q25*S24,2)</f>
        <v>0</v>
      </c>
      <c r="T25" s="163">
        <f>ROUND(SUM(Q25:S25)*T24,2)</f>
        <v>0</v>
      </c>
      <c r="U25" s="7">
        <f>SUM(Q25:T25)</f>
        <v>0</v>
      </c>
      <c r="V25" s="5">
        <v>0</v>
      </c>
      <c r="W25" s="6">
        <f>U25*V25</f>
        <v>0</v>
      </c>
      <c r="X25" s="6">
        <v>0</v>
      </c>
      <c r="Y25" s="6">
        <v>0</v>
      </c>
      <c r="Z25" s="6">
        <v>0</v>
      </c>
      <c r="AA25" s="6">
        <v>0</v>
      </c>
      <c r="AB25" s="6">
        <v>0</v>
      </c>
      <c r="AC25" s="6">
        <v>0</v>
      </c>
      <c r="AD25" s="6">
        <f>SUM(AA25:AC25)</f>
        <v>0</v>
      </c>
      <c r="AE25" s="6">
        <v>0</v>
      </c>
      <c r="AF25" s="6">
        <v>0</v>
      </c>
      <c r="AG25" s="6">
        <f>SUM(X25:Z25,AD25:AF25)</f>
        <v>0</v>
      </c>
      <c r="AH25" s="7">
        <f>SUM(I25,P25,W25, AG25)</f>
        <v>0</v>
      </c>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row>
    <row r="26" spans="1:72" s="13" customFormat="1" ht="13" customHeight="1" x14ac:dyDescent="0.25">
      <c r="A26" s="87" t="s">
        <v>132</v>
      </c>
      <c r="B26" s="29" t="s">
        <v>123</v>
      </c>
      <c r="C26" s="40">
        <v>0</v>
      </c>
      <c r="D26" s="40">
        <v>0</v>
      </c>
      <c r="E26" s="40">
        <v>0</v>
      </c>
      <c r="F26" s="40">
        <v>0</v>
      </c>
      <c r="G26" s="41"/>
      <c r="H26" s="5"/>
      <c r="I26" s="22"/>
      <c r="J26" s="40">
        <v>0</v>
      </c>
      <c r="K26" s="40">
        <v>0</v>
      </c>
      <c r="L26" s="40">
        <v>0</v>
      </c>
      <c r="M26" s="40">
        <v>0</v>
      </c>
      <c r="N26" s="41"/>
      <c r="O26" s="5"/>
      <c r="P26" s="22"/>
      <c r="Q26" s="40">
        <v>0</v>
      </c>
      <c r="R26" s="40">
        <v>0</v>
      </c>
      <c r="S26" s="40">
        <v>0</v>
      </c>
      <c r="T26" s="40">
        <v>0</v>
      </c>
      <c r="U26" s="41"/>
      <c r="V26" s="5"/>
      <c r="W26" s="22"/>
      <c r="X26" s="22"/>
      <c r="Y26" s="22"/>
      <c r="Z26" s="22"/>
      <c r="AA26" s="22"/>
      <c r="AB26" s="22"/>
      <c r="AC26" s="22"/>
      <c r="AD26" s="22"/>
      <c r="AE26" s="22"/>
      <c r="AF26" s="22"/>
      <c r="AG26" s="22"/>
      <c r="AH26" s="23"/>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row>
    <row r="27" spans="1:72" s="13" customFormat="1" ht="13" customHeight="1" thickBot="1" x14ac:dyDescent="0.3">
      <c r="A27" s="89"/>
      <c r="B27" s="54" t="s">
        <v>123</v>
      </c>
      <c r="C27" s="163">
        <v>0</v>
      </c>
      <c r="D27" s="163">
        <f>ROUND(C27*D26,2)</f>
        <v>0</v>
      </c>
      <c r="E27" s="163">
        <f>ROUND(C27*E26,2)</f>
        <v>0</v>
      </c>
      <c r="F27" s="163">
        <f>ROUND(SUM(C27:E27)*F26,2)</f>
        <v>0</v>
      </c>
      <c r="G27" s="7">
        <f>SUM(C27:F27)</f>
        <v>0</v>
      </c>
      <c r="H27" s="53">
        <v>0</v>
      </c>
      <c r="I27" s="6">
        <f>G27*H27</f>
        <v>0</v>
      </c>
      <c r="J27" s="163">
        <v>0</v>
      </c>
      <c r="K27" s="163">
        <f>ROUND(J27*K26,2)</f>
        <v>0</v>
      </c>
      <c r="L27" s="163">
        <f>ROUND(J27*L26,2)</f>
        <v>0</v>
      </c>
      <c r="M27" s="163">
        <f>ROUND(SUM(J27:L27)*M26,2)</f>
        <v>0</v>
      </c>
      <c r="N27" s="7">
        <f>SUM(J27:M27)</f>
        <v>0</v>
      </c>
      <c r="O27" s="5">
        <v>0</v>
      </c>
      <c r="P27" s="6">
        <f>N27*O27</f>
        <v>0</v>
      </c>
      <c r="Q27" s="163">
        <v>0</v>
      </c>
      <c r="R27" s="163">
        <f>ROUND(Q27*R26,2)</f>
        <v>0</v>
      </c>
      <c r="S27" s="163">
        <f>ROUND(Q27*S26,2)</f>
        <v>0</v>
      </c>
      <c r="T27" s="163">
        <f>ROUND(SUM(Q27:S27)*T26,2)</f>
        <v>0</v>
      </c>
      <c r="U27" s="7">
        <f>SUM(Q27:T27)</f>
        <v>0</v>
      </c>
      <c r="V27" s="5">
        <v>0</v>
      </c>
      <c r="W27" s="6">
        <f>U27*V27</f>
        <v>0</v>
      </c>
      <c r="X27" s="6">
        <v>0</v>
      </c>
      <c r="Y27" s="6">
        <v>0</v>
      </c>
      <c r="Z27" s="8">
        <v>0</v>
      </c>
      <c r="AA27" s="6">
        <v>0</v>
      </c>
      <c r="AB27" s="6">
        <v>0</v>
      </c>
      <c r="AC27" s="8">
        <v>0</v>
      </c>
      <c r="AD27" s="6">
        <f>SUM(AA27:AC27)</f>
        <v>0</v>
      </c>
      <c r="AE27" s="8">
        <v>0</v>
      </c>
      <c r="AF27" s="8">
        <v>0</v>
      </c>
      <c r="AG27" s="6">
        <f>SUM(X27:Z27,AD27:AF27)</f>
        <v>0</v>
      </c>
      <c r="AH27" s="7">
        <f>SUM(I27,P27,W27, AG27)</f>
        <v>0</v>
      </c>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row>
    <row r="28" spans="1:72" s="26" customFormat="1" ht="18.75" customHeight="1" x14ac:dyDescent="0.25">
      <c r="A28" s="59" t="s">
        <v>67</v>
      </c>
      <c r="B28" s="60" t="s">
        <v>133</v>
      </c>
      <c r="C28" s="61"/>
      <c r="D28" s="61"/>
      <c r="E28" s="61"/>
      <c r="F28" s="61"/>
      <c r="G28" s="62"/>
      <c r="H28" s="61"/>
      <c r="I28" s="62"/>
      <c r="J28" s="61"/>
      <c r="K28" s="61"/>
      <c r="L28" s="61"/>
      <c r="M28" s="61"/>
      <c r="N28" s="62"/>
      <c r="O28" s="61"/>
      <c r="P28" s="62"/>
      <c r="Q28" s="61"/>
      <c r="R28" s="61"/>
      <c r="S28" s="61"/>
      <c r="T28" s="61"/>
      <c r="U28" s="62"/>
      <c r="V28" s="61"/>
      <c r="W28" s="62"/>
      <c r="X28" s="62"/>
      <c r="Y28" s="62"/>
      <c r="Z28" s="63"/>
      <c r="AA28" s="62"/>
      <c r="AB28" s="62"/>
      <c r="AC28" s="63"/>
      <c r="AD28" s="63"/>
      <c r="AE28" s="62"/>
      <c r="AF28" s="62"/>
      <c r="AG28" s="62"/>
      <c r="AH28" s="64"/>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row>
    <row r="29" spans="1:72" s="18" customFormat="1" ht="13" customHeight="1" x14ac:dyDescent="0.3">
      <c r="A29" s="83">
        <v>3.1</v>
      </c>
      <c r="B29" s="55" t="s">
        <v>123</v>
      </c>
      <c r="C29" s="56"/>
      <c r="D29" s="56"/>
      <c r="E29" s="56"/>
      <c r="F29" s="56"/>
      <c r="G29" s="57"/>
      <c r="H29" s="58"/>
      <c r="I29" s="58"/>
      <c r="J29" s="56"/>
      <c r="K29" s="56"/>
      <c r="L29" s="56"/>
      <c r="M29" s="56"/>
      <c r="N29" s="57"/>
      <c r="O29" s="58"/>
      <c r="P29" s="58"/>
      <c r="Q29" s="56"/>
      <c r="R29" s="56"/>
      <c r="S29" s="56"/>
      <c r="T29" s="56"/>
      <c r="U29" s="57"/>
      <c r="V29" s="58"/>
      <c r="W29" s="58"/>
      <c r="X29" s="58"/>
      <c r="Y29" s="58"/>
      <c r="Z29" s="58"/>
      <c r="AA29" s="58"/>
      <c r="AB29" s="58"/>
      <c r="AC29" s="58"/>
      <c r="AD29" s="58"/>
      <c r="AE29" s="58"/>
      <c r="AF29" s="58"/>
      <c r="AG29" s="58"/>
      <c r="AH29" s="57"/>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row>
    <row r="30" spans="1:72" s="13" customFormat="1" ht="13" customHeight="1" x14ac:dyDescent="0.25">
      <c r="A30" s="421" t="s">
        <v>134</v>
      </c>
      <c r="B30" s="43" t="s">
        <v>123</v>
      </c>
      <c r="C30" s="40">
        <v>0</v>
      </c>
      <c r="D30" s="40"/>
      <c r="E30" s="40">
        <v>0</v>
      </c>
      <c r="F30" s="40">
        <v>0</v>
      </c>
      <c r="G30" s="23"/>
      <c r="H30" s="5"/>
      <c r="I30" s="22"/>
      <c r="J30" s="40">
        <v>0</v>
      </c>
      <c r="K30" s="40"/>
      <c r="L30" s="40">
        <v>0</v>
      </c>
      <c r="M30" s="40">
        <v>0</v>
      </c>
      <c r="N30" s="23"/>
      <c r="O30" s="5"/>
      <c r="P30" s="22"/>
      <c r="Q30" s="40">
        <v>0</v>
      </c>
      <c r="R30" s="40"/>
      <c r="S30" s="40">
        <v>0</v>
      </c>
      <c r="T30" s="40">
        <v>0</v>
      </c>
      <c r="U30" s="23"/>
      <c r="V30" s="5"/>
      <c r="W30" s="22"/>
      <c r="X30" s="22"/>
      <c r="Y30" s="22"/>
      <c r="Z30" s="22"/>
      <c r="AA30" s="22"/>
      <c r="AB30" s="22"/>
      <c r="AC30" s="22"/>
      <c r="AD30" s="22"/>
      <c r="AE30" s="22"/>
      <c r="AF30" s="22"/>
      <c r="AG30" s="22"/>
      <c r="AH30" s="23"/>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row>
    <row r="31" spans="1:72" s="13" customFormat="1" ht="13" customHeight="1" x14ac:dyDescent="0.25">
      <c r="A31" s="422"/>
      <c r="B31" s="44" t="s">
        <v>123</v>
      </c>
      <c r="C31" s="163">
        <v>0</v>
      </c>
      <c r="D31" s="163">
        <f>ROUND(C31*D30,2)</f>
        <v>0</v>
      </c>
      <c r="E31" s="163">
        <f>ROUND(C31*E30,2)</f>
        <v>0</v>
      </c>
      <c r="F31" s="163">
        <f>ROUND(SUM(C31:E31)*F30,2)</f>
        <v>0</v>
      </c>
      <c r="G31" s="7">
        <f>SUM(C31:F31)</f>
        <v>0</v>
      </c>
      <c r="H31" s="5">
        <v>0</v>
      </c>
      <c r="I31" s="6">
        <f>G31*H31</f>
        <v>0</v>
      </c>
      <c r="J31" s="163">
        <v>0</v>
      </c>
      <c r="K31" s="163">
        <f>ROUND(J31*K30,2)</f>
        <v>0</v>
      </c>
      <c r="L31" s="163">
        <f>ROUND(J31*L30,2)</f>
        <v>0</v>
      </c>
      <c r="M31" s="163">
        <f>ROUND(SUM(J31:L31)*M30,2)</f>
        <v>0</v>
      </c>
      <c r="N31" s="7">
        <f>SUM(J31:M31)</f>
        <v>0</v>
      </c>
      <c r="O31" s="5">
        <v>0</v>
      </c>
      <c r="P31" s="6">
        <f>N31*O31</f>
        <v>0</v>
      </c>
      <c r="Q31" s="163">
        <v>0</v>
      </c>
      <c r="R31" s="163">
        <f>ROUND(Q31*R30,2)</f>
        <v>0</v>
      </c>
      <c r="S31" s="163">
        <f>ROUND(Q31*S30,2)</f>
        <v>0</v>
      </c>
      <c r="T31" s="163">
        <f>ROUND(SUM(Q31:S31)*T30,2)</f>
        <v>0</v>
      </c>
      <c r="U31" s="7">
        <f>SUM(Q31:T31)</f>
        <v>0</v>
      </c>
      <c r="V31" s="5">
        <v>0</v>
      </c>
      <c r="W31" s="6">
        <f>U31*V31</f>
        <v>0</v>
      </c>
      <c r="X31" s="6">
        <f>'Base, OY1 &amp; OY2 Travel'!M9</f>
        <v>0</v>
      </c>
      <c r="Y31" s="6">
        <v>0</v>
      </c>
      <c r="Z31" s="6">
        <v>0</v>
      </c>
      <c r="AA31" s="6">
        <v>0</v>
      </c>
      <c r="AB31" s="6">
        <v>0</v>
      </c>
      <c r="AC31" s="6">
        <v>0</v>
      </c>
      <c r="AD31" s="6">
        <f>SUM(AA31:AC31)</f>
        <v>0</v>
      </c>
      <c r="AE31" s="6">
        <v>0</v>
      </c>
      <c r="AF31" s="6">
        <v>0</v>
      </c>
      <c r="AG31" s="6">
        <f>SUM(X31:Z31,AD31:AF31)</f>
        <v>0</v>
      </c>
      <c r="AH31" s="7">
        <f>SUM(I31,P31,W31, AG31)</f>
        <v>0</v>
      </c>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row>
    <row r="32" spans="1:72" s="13" customFormat="1" ht="12.75" customHeight="1" x14ac:dyDescent="0.25">
      <c r="A32" s="90" t="s">
        <v>135</v>
      </c>
      <c r="B32" s="43" t="s">
        <v>123</v>
      </c>
      <c r="C32" s="40">
        <v>0</v>
      </c>
      <c r="D32" s="40"/>
      <c r="E32" s="40">
        <v>0</v>
      </c>
      <c r="F32" s="40">
        <v>0</v>
      </c>
      <c r="G32" s="23"/>
      <c r="H32" s="5"/>
      <c r="I32" s="22"/>
      <c r="J32" s="40">
        <v>0</v>
      </c>
      <c r="K32" s="40"/>
      <c r="L32" s="40">
        <v>0</v>
      </c>
      <c r="M32" s="40">
        <v>0</v>
      </c>
      <c r="N32" s="23"/>
      <c r="O32" s="5"/>
      <c r="P32" s="22"/>
      <c r="Q32" s="40">
        <v>0</v>
      </c>
      <c r="R32" s="40"/>
      <c r="S32" s="40">
        <v>0</v>
      </c>
      <c r="T32" s="40">
        <v>0</v>
      </c>
      <c r="U32" s="23"/>
      <c r="V32" s="5"/>
      <c r="W32" s="22"/>
      <c r="X32" s="22"/>
      <c r="Y32" s="22"/>
      <c r="Z32" s="22"/>
      <c r="AA32" s="22"/>
      <c r="AB32" s="22"/>
      <c r="AC32" s="22"/>
      <c r="AD32" s="22"/>
      <c r="AE32" s="22"/>
      <c r="AF32" s="22"/>
      <c r="AG32" s="22"/>
      <c r="AH32" s="23"/>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row>
    <row r="33" spans="1:72" s="13" customFormat="1" ht="13" customHeight="1" x14ac:dyDescent="0.25">
      <c r="A33" s="91"/>
      <c r="B33" s="44" t="s">
        <v>123</v>
      </c>
      <c r="C33" s="163">
        <v>0</v>
      </c>
      <c r="D33" s="163">
        <f>ROUND(C33*D32,2)</f>
        <v>0</v>
      </c>
      <c r="E33" s="163">
        <f>ROUND(C33*E32,2)</f>
        <v>0</v>
      </c>
      <c r="F33" s="163">
        <f>ROUND(SUM(C33:E33)*F32,2)</f>
        <v>0</v>
      </c>
      <c r="G33" s="7">
        <f>SUM(C33:F33)</f>
        <v>0</v>
      </c>
      <c r="H33" s="5">
        <v>0</v>
      </c>
      <c r="I33" s="6">
        <f>G33*H33</f>
        <v>0</v>
      </c>
      <c r="J33" s="163">
        <v>0</v>
      </c>
      <c r="K33" s="163">
        <f>ROUND(J33*K32,2)</f>
        <v>0</v>
      </c>
      <c r="L33" s="163">
        <f>ROUND(J33*L32,2)</f>
        <v>0</v>
      </c>
      <c r="M33" s="163">
        <f>ROUND(SUM(J33:L33)*M32,2)</f>
        <v>0</v>
      </c>
      <c r="N33" s="7">
        <f>SUM(J33:M33)</f>
        <v>0</v>
      </c>
      <c r="O33" s="5">
        <v>0</v>
      </c>
      <c r="P33" s="6">
        <f>N33*O33</f>
        <v>0</v>
      </c>
      <c r="Q33" s="163">
        <v>0</v>
      </c>
      <c r="R33" s="163">
        <f>ROUND(Q33*R32,2)</f>
        <v>0</v>
      </c>
      <c r="S33" s="163">
        <f>ROUND(Q33*S32,2)</f>
        <v>0</v>
      </c>
      <c r="T33" s="163">
        <f>ROUND(SUM(Q33:S33)*T32,2)</f>
        <v>0</v>
      </c>
      <c r="U33" s="7">
        <f>SUM(Q33:T33)</f>
        <v>0</v>
      </c>
      <c r="V33" s="5">
        <v>0</v>
      </c>
      <c r="W33" s="6">
        <f>U33*V33</f>
        <v>0</v>
      </c>
      <c r="X33" s="22">
        <v>0</v>
      </c>
      <c r="Y33" s="6">
        <v>0</v>
      </c>
      <c r="Z33" s="22">
        <v>0</v>
      </c>
      <c r="AA33" s="22">
        <v>0</v>
      </c>
      <c r="AB33" s="6">
        <v>0</v>
      </c>
      <c r="AC33" s="22">
        <v>0</v>
      </c>
      <c r="AD33" s="6">
        <f>SUM(AA33:AC33)</f>
        <v>0</v>
      </c>
      <c r="AE33" s="22">
        <v>0</v>
      </c>
      <c r="AF33" s="22">
        <v>0</v>
      </c>
      <c r="AG33" s="6">
        <f>SUM(X33:Z33,AD33:AF33)</f>
        <v>0</v>
      </c>
      <c r="AH33" s="7">
        <f>SUM(I33,P33,W33, AG33)</f>
        <v>0</v>
      </c>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row>
    <row r="34" spans="1:72" s="13" customFormat="1" ht="13" customHeight="1" x14ac:dyDescent="0.25">
      <c r="A34" s="90" t="s">
        <v>136</v>
      </c>
      <c r="B34" s="46" t="s">
        <v>123</v>
      </c>
      <c r="C34" s="40">
        <v>0</v>
      </c>
      <c r="D34" s="40"/>
      <c r="E34" s="40">
        <v>0</v>
      </c>
      <c r="F34" s="40">
        <v>0</v>
      </c>
      <c r="G34" s="23"/>
      <c r="H34" s="5"/>
      <c r="I34" s="22"/>
      <c r="J34" s="40">
        <v>0</v>
      </c>
      <c r="K34" s="40"/>
      <c r="L34" s="40">
        <v>0</v>
      </c>
      <c r="M34" s="40">
        <v>0</v>
      </c>
      <c r="N34" s="23"/>
      <c r="O34" s="5"/>
      <c r="P34" s="22"/>
      <c r="Q34" s="40">
        <v>0</v>
      </c>
      <c r="R34" s="40"/>
      <c r="S34" s="40">
        <v>0</v>
      </c>
      <c r="T34" s="40">
        <v>0</v>
      </c>
      <c r="U34" s="23"/>
      <c r="V34" s="5"/>
      <c r="W34" s="22"/>
      <c r="X34" s="22"/>
      <c r="Y34" s="22"/>
      <c r="Z34" s="22"/>
      <c r="AA34" s="22"/>
      <c r="AB34" s="22"/>
      <c r="AC34" s="22"/>
      <c r="AD34" s="22"/>
      <c r="AE34" s="22"/>
      <c r="AF34" s="22"/>
      <c r="AG34" s="22"/>
      <c r="AH34" s="23"/>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row>
    <row r="35" spans="1:72" s="13" customFormat="1" ht="13" customHeight="1" x14ac:dyDescent="0.25">
      <c r="A35" s="91"/>
      <c r="B35" s="44" t="s">
        <v>123</v>
      </c>
      <c r="C35" s="163">
        <v>0</v>
      </c>
      <c r="D35" s="163">
        <f>ROUND(C35*D34,2)</f>
        <v>0</v>
      </c>
      <c r="E35" s="163">
        <f>ROUND(C35*E34,2)</f>
        <v>0</v>
      </c>
      <c r="F35" s="163">
        <f>ROUND(SUM(C35:E35)*F34,2)</f>
        <v>0</v>
      </c>
      <c r="G35" s="7">
        <f>SUM(C35:F35)</f>
        <v>0</v>
      </c>
      <c r="H35" s="5">
        <v>0</v>
      </c>
      <c r="I35" s="6">
        <f>G35*H35</f>
        <v>0</v>
      </c>
      <c r="J35" s="163">
        <v>0</v>
      </c>
      <c r="K35" s="163">
        <f>ROUND(J35*K34,2)</f>
        <v>0</v>
      </c>
      <c r="L35" s="163">
        <f>ROUND(J35*L34,2)</f>
        <v>0</v>
      </c>
      <c r="M35" s="163">
        <f>ROUND(SUM(J35:L35)*M34,2)</f>
        <v>0</v>
      </c>
      <c r="N35" s="7">
        <f>SUM(J35:M35)</f>
        <v>0</v>
      </c>
      <c r="O35" s="5">
        <v>0</v>
      </c>
      <c r="P35" s="6">
        <f>N35*O35</f>
        <v>0</v>
      </c>
      <c r="Q35" s="163">
        <v>0</v>
      </c>
      <c r="R35" s="163">
        <f>ROUND(Q35*R34,2)</f>
        <v>0</v>
      </c>
      <c r="S35" s="163">
        <f>ROUND(Q35*S34,2)</f>
        <v>0</v>
      </c>
      <c r="T35" s="163">
        <f>ROUND(SUM(Q35:S35)*T34,2)</f>
        <v>0</v>
      </c>
      <c r="U35" s="7">
        <f>SUM(Q35:T35)</f>
        <v>0</v>
      </c>
      <c r="V35" s="5">
        <v>0</v>
      </c>
      <c r="W35" s="6">
        <f>U35*V35</f>
        <v>0</v>
      </c>
      <c r="X35" s="22">
        <v>0</v>
      </c>
      <c r="Y35" s="6">
        <v>0</v>
      </c>
      <c r="Z35" s="22">
        <v>0</v>
      </c>
      <c r="AA35" s="22">
        <v>0</v>
      </c>
      <c r="AB35" s="6">
        <v>0</v>
      </c>
      <c r="AC35" s="22">
        <v>0</v>
      </c>
      <c r="AD35" s="6">
        <f>SUM(AA35:AC35)</f>
        <v>0</v>
      </c>
      <c r="AE35" s="22">
        <v>0</v>
      </c>
      <c r="AF35" s="22">
        <v>0</v>
      </c>
      <c r="AG35" s="6">
        <f>SUM(X35:Z35,AD35:AF35)</f>
        <v>0</v>
      </c>
      <c r="AH35" s="7">
        <f>SUM(I35,P35,W35, AG35)</f>
        <v>0</v>
      </c>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row>
    <row r="36" spans="1:72" s="13" customFormat="1" ht="13" customHeight="1" x14ac:dyDescent="0.25">
      <c r="A36" s="90" t="s">
        <v>137</v>
      </c>
      <c r="B36" s="46" t="s">
        <v>123</v>
      </c>
      <c r="C36" s="40">
        <v>0</v>
      </c>
      <c r="D36" s="40"/>
      <c r="E36" s="40">
        <v>0</v>
      </c>
      <c r="F36" s="40">
        <v>0</v>
      </c>
      <c r="G36" s="23"/>
      <c r="H36" s="5"/>
      <c r="I36" s="22"/>
      <c r="J36" s="40">
        <v>0</v>
      </c>
      <c r="K36" s="40"/>
      <c r="L36" s="40">
        <v>0</v>
      </c>
      <c r="M36" s="40">
        <v>0</v>
      </c>
      <c r="N36" s="23"/>
      <c r="O36" s="5"/>
      <c r="P36" s="22"/>
      <c r="Q36" s="40">
        <v>0</v>
      </c>
      <c r="R36" s="40"/>
      <c r="S36" s="40">
        <v>0</v>
      </c>
      <c r="T36" s="40">
        <v>0</v>
      </c>
      <c r="U36" s="23"/>
      <c r="V36" s="5"/>
      <c r="W36" s="22"/>
      <c r="X36" s="22"/>
      <c r="Y36" s="22"/>
      <c r="Z36" s="22"/>
      <c r="AA36" s="22"/>
      <c r="AB36" s="22"/>
      <c r="AC36" s="22"/>
      <c r="AD36" s="22"/>
      <c r="AE36" s="22"/>
      <c r="AF36" s="22"/>
      <c r="AG36" s="22"/>
      <c r="AH36" s="23"/>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row>
    <row r="37" spans="1:72" s="21" customFormat="1" ht="13" customHeight="1" x14ac:dyDescent="0.25">
      <c r="A37" s="91"/>
      <c r="B37" s="44" t="s">
        <v>123</v>
      </c>
      <c r="C37" s="163">
        <v>0</v>
      </c>
      <c r="D37" s="163">
        <f>ROUND(C37*D36,2)</f>
        <v>0</v>
      </c>
      <c r="E37" s="163">
        <f>ROUND(C37*E36,2)</f>
        <v>0</v>
      </c>
      <c r="F37" s="163">
        <f>ROUND(SUM(C37:E37)*F36,2)</f>
        <v>0</v>
      </c>
      <c r="G37" s="7">
        <f>SUM(C37:F37)</f>
        <v>0</v>
      </c>
      <c r="H37" s="5">
        <v>0</v>
      </c>
      <c r="I37" s="6">
        <f>G37*H37</f>
        <v>0</v>
      </c>
      <c r="J37" s="163">
        <v>0</v>
      </c>
      <c r="K37" s="163">
        <f>ROUND(J37*K36,2)</f>
        <v>0</v>
      </c>
      <c r="L37" s="163">
        <f>ROUND(J37*L36,2)</f>
        <v>0</v>
      </c>
      <c r="M37" s="163">
        <f>ROUND(SUM(J37:L37)*M36,2)</f>
        <v>0</v>
      </c>
      <c r="N37" s="7">
        <f>SUM(J37:M37)</f>
        <v>0</v>
      </c>
      <c r="O37" s="5">
        <v>0</v>
      </c>
      <c r="P37" s="6">
        <f>N37*O37</f>
        <v>0</v>
      </c>
      <c r="Q37" s="163">
        <v>0</v>
      </c>
      <c r="R37" s="163">
        <f>ROUND(Q37*R36,2)</f>
        <v>0</v>
      </c>
      <c r="S37" s="163">
        <f>ROUND(Q37*S36,2)</f>
        <v>0</v>
      </c>
      <c r="T37" s="163">
        <f>ROUND(SUM(Q37:S37)*T36,2)</f>
        <v>0</v>
      </c>
      <c r="U37" s="7">
        <f>SUM(Q37:T37)</f>
        <v>0</v>
      </c>
      <c r="V37" s="5">
        <v>0</v>
      </c>
      <c r="W37" s="6">
        <f>U37*V37</f>
        <v>0</v>
      </c>
      <c r="X37" s="22">
        <v>0</v>
      </c>
      <c r="Y37" s="6">
        <v>0</v>
      </c>
      <c r="Z37" s="22">
        <v>0</v>
      </c>
      <c r="AA37" s="22">
        <v>0</v>
      </c>
      <c r="AB37" s="6">
        <v>0</v>
      </c>
      <c r="AC37" s="22">
        <v>0</v>
      </c>
      <c r="AD37" s="6">
        <f>SUM(AA37:AC37)</f>
        <v>0</v>
      </c>
      <c r="AE37" s="22">
        <v>0</v>
      </c>
      <c r="AF37" s="22">
        <v>0</v>
      </c>
      <c r="AG37" s="6">
        <f>SUM(X37:Z37,AD37:AF37)</f>
        <v>0</v>
      </c>
      <c r="AH37" s="7">
        <f>SUM(I37,P37,W37, AG37)</f>
        <v>0</v>
      </c>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row>
    <row r="38" spans="1:72" s="13" customFormat="1" x14ac:dyDescent="0.25">
      <c r="A38" s="83">
        <v>3.2</v>
      </c>
      <c r="B38" s="55" t="s">
        <v>122</v>
      </c>
      <c r="C38" s="56"/>
      <c r="D38" s="56"/>
      <c r="E38" s="56"/>
      <c r="F38" s="56"/>
      <c r="G38" s="57"/>
      <c r="H38" s="58"/>
      <c r="I38" s="58"/>
      <c r="J38" s="56"/>
      <c r="K38" s="56"/>
      <c r="L38" s="56"/>
      <c r="M38" s="56"/>
      <c r="N38" s="57"/>
      <c r="O38" s="58"/>
      <c r="P38" s="58"/>
      <c r="Q38" s="56"/>
      <c r="R38" s="56"/>
      <c r="S38" s="56"/>
      <c r="T38" s="56"/>
      <c r="U38" s="57"/>
      <c r="V38" s="58"/>
      <c r="W38" s="58"/>
      <c r="X38" s="58"/>
      <c r="Y38" s="58"/>
      <c r="Z38" s="58"/>
      <c r="AA38" s="58"/>
      <c r="AB38" s="58"/>
      <c r="AC38" s="58"/>
      <c r="AD38" s="58"/>
      <c r="AE38" s="58"/>
      <c r="AF38" s="58"/>
      <c r="AG38" s="58"/>
      <c r="AH38" s="57"/>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row>
    <row r="39" spans="1:72" s="17" customFormat="1" ht="12.75" customHeight="1" x14ac:dyDescent="0.25">
      <c r="A39" s="91" t="s">
        <v>138</v>
      </c>
      <c r="B39" s="47" t="s">
        <v>123</v>
      </c>
      <c r="C39" s="40">
        <v>0</v>
      </c>
      <c r="D39" s="40"/>
      <c r="E39" s="40">
        <v>0</v>
      </c>
      <c r="F39" s="40">
        <v>0</v>
      </c>
      <c r="G39" s="23"/>
      <c r="H39" s="5"/>
      <c r="I39" s="22"/>
      <c r="J39" s="40">
        <v>0</v>
      </c>
      <c r="K39" s="40"/>
      <c r="L39" s="40">
        <v>0</v>
      </c>
      <c r="M39" s="40">
        <v>0</v>
      </c>
      <c r="N39" s="23"/>
      <c r="O39" s="5"/>
      <c r="P39" s="22"/>
      <c r="Q39" s="40">
        <v>0</v>
      </c>
      <c r="R39" s="40"/>
      <c r="S39" s="40">
        <v>0</v>
      </c>
      <c r="T39" s="40">
        <v>0</v>
      </c>
      <c r="U39" s="23"/>
      <c r="V39" s="5"/>
      <c r="W39" s="22"/>
      <c r="X39" s="22"/>
      <c r="Y39" s="22"/>
      <c r="Z39" s="22"/>
      <c r="AA39" s="22"/>
      <c r="AB39" s="22"/>
      <c r="AC39" s="22"/>
      <c r="AD39" s="22"/>
      <c r="AE39" s="22"/>
      <c r="AF39" s="22"/>
      <c r="AG39" s="22"/>
      <c r="AH39" s="23"/>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row>
    <row r="40" spans="1:72" s="13" customFormat="1" ht="13" customHeight="1" x14ac:dyDescent="0.25">
      <c r="A40" s="91"/>
      <c r="B40" s="44" t="s">
        <v>123</v>
      </c>
      <c r="C40" s="163">
        <v>0</v>
      </c>
      <c r="D40" s="163">
        <f>ROUND(C40*D39,2)</f>
        <v>0</v>
      </c>
      <c r="E40" s="163">
        <f>ROUND(C40*E39,2)</f>
        <v>0</v>
      </c>
      <c r="F40" s="163">
        <f>ROUND(SUM(C40:E40)*F39,2)</f>
        <v>0</v>
      </c>
      <c r="G40" s="7">
        <f>SUM(C40:F40)</f>
        <v>0</v>
      </c>
      <c r="H40" s="5">
        <v>0</v>
      </c>
      <c r="I40" s="6">
        <f>G40*H40</f>
        <v>0</v>
      </c>
      <c r="J40" s="163">
        <v>0</v>
      </c>
      <c r="K40" s="163">
        <f>ROUND(J40*K39,2)</f>
        <v>0</v>
      </c>
      <c r="L40" s="163">
        <f>ROUND(J40*L39,2)</f>
        <v>0</v>
      </c>
      <c r="M40" s="163">
        <f>ROUND(SUM(J40:L40)*M39,2)</f>
        <v>0</v>
      </c>
      <c r="N40" s="7">
        <f>SUM(J40:M40)</f>
        <v>0</v>
      </c>
      <c r="O40" s="5">
        <v>0</v>
      </c>
      <c r="P40" s="6">
        <f>N40*O40</f>
        <v>0</v>
      </c>
      <c r="Q40" s="163">
        <v>0</v>
      </c>
      <c r="R40" s="163">
        <f>ROUND(Q40*R39,2)</f>
        <v>0</v>
      </c>
      <c r="S40" s="163">
        <f>ROUND(Q40*S39,2)</f>
        <v>0</v>
      </c>
      <c r="T40" s="163">
        <f>ROUND(SUM(Q40:S40)*T39,2)</f>
        <v>0</v>
      </c>
      <c r="U40" s="7">
        <f>SUM(Q40:T40)</f>
        <v>0</v>
      </c>
      <c r="V40" s="5">
        <v>0</v>
      </c>
      <c r="W40" s="6">
        <f>U40*V40</f>
        <v>0</v>
      </c>
      <c r="X40" s="22">
        <v>0</v>
      </c>
      <c r="Y40" s="6">
        <v>0</v>
      </c>
      <c r="Z40" s="22">
        <v>0</v>
      </c>
      <c r="AA40" s="22">
        <v>0</v>
      </c>
      <c r="AB40" s="6">
        <v>0</v>
      </c>
      <c r="AC40" s="22">
        <v>0</v>
      </c>
      <c r="AD40" s="6">
        <f>SUM(AA40:AC40)</f>
        <v>0</v>
      </c>
      <c r="AE40" s="22">
        <v>0</v>
      </c>
      <c r="AF40" s="22">
        <v>0</v>
      </c>
      <c r="AG40" s="6">
        <f>SUM(X40:Z40,AD40:AF40)</f>
        <v>0</v>
      </c>
      <c r="AH40" s="7">
        <f>SUM(I40,P40,W40, AG40)</f>
        <v>0</v>
      </c>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row>
    <row r="41" spans="1:72" s="13" customFormat="1" ht="13" customHeight="1" x14ac:dyDescent="0.25">
      <c r="A41" s="90" t="s">
        <v>139</v>
      </c>
      <c r="B41" s="46" t="s">
        <v>123</v>
      </c>
      <c r="C41" s="40">
        <v>0</v>
      </c>
      <c r="D41" s="40"/>
      <c r="E41" s="40">
        <v>0</v>
      </c>
      <c r="F41" s="40">
        <v>0</v>
      </c>
      <c r="G41" s="23"/>
      <c r="H41" s="5"/>
      <c r="I41" s="22"/>
      <c r="J41" s="40">
        <v>0</v>
      </c>
      <c r="K41" s="40"/>
      <c r="L41" s="40">
        <v>0</v>
      </c>
      <c r="M41" s="40">
        <v>0</v>
      </c>
      <c r="N41" s="23"/>
      <c r="O41" s="5"/>
      <c r="P41" s="22"/>
      <c r="Q41" s="40">
        <v>0</v>
      </c>
      <c r="R41" s="40"/>
      <c r="S41" s="40">
        <v>0</v>
      </c>
      <c r="T41" s="40">
        <v>0</v>
      </c>
      <c r="U41" s="23"/>
      <c r="V41" s="5"/>
      <c r="W41" s="22"/>
      <c r="X41" s="22"/>
      <c r="Y41" s="22"/>
      <c r="Z41" s="22"/>
      <c r="AA41" s="22"/>
      <c r="AB41" s="22"/>
      <c r="AC41" s="22"/>
      <c r="AD41" s="22"/>
      <c r="AE41" s="22"/>
      <c r="AF41" s="22"/>
      <c r="AG41" s="22"/>
      <c r="AH41" s="23"/>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row>
    <row r="42" spans="1:72" s="13" customFormat="1" ht="13" customHeight="1" x14ac:dyDescent="0.25">
      <c r="A42" s="91"/>
      <c r="B42" s="44" t="s">
        <v>123</v>
      </c>
      <c r="C42" s="163">
        <v>0</v>
      </c>
      <c r="D42" s="163">
        <f>ROUND(C42*D41,2)</f>
        <v>0</v>
      </c>
      <c r="E42" s="163">
        <f>ROUND(C42*E41,2)</f>
        <v>0</v>
      </c>
      <c r="F42" s="163">
        <f>ROUND(SUM(C42:E42)*F41,2)</f>
        <v>0</v>
      </c>
      <c r="G42" s="7">
        <f>SUM(C42:F42)</f>
        <v>0</v>
      </c>
      <c r="H42" s="5">
        <v>0</v>
      </c>
      <c r="I42" s="6">
        <f>G42*H42</f>
        <v>0</v>
      </c>
      <c r="J42" s="163">
        <v>0</v>
      </c>
      <c r="K42" s="163">
        <f>ROUND(J42*K41,2)</f>
        <v>0</v>
      </c>
      <c r="L42" s="163">
        <f>ROUND(J42*L41,2)</f>
        <v>0</v>
      </c>
      <c r="M42" s="163">
        <f>ROUND(SUM(J42:L42)*M41,2)</f>
        <v>0</v>
      </c>
      <c r="N42" s="7">
        <f>SUM(J42:M42)</f>
        <v>0</v>
      </c>
      <c r="O42" s="5">
        <v>0</v>
      </c>
      <c r="P42" s="6">
        <f>N42*O42</f>
        <v>0</v>
      </c>
      <c r="Q42" s="163">
        <v>0</v>
      </c>
      <c r="R42" s="163">
        <f>ROUND(Q42*R41,2)</f>
        <v>0</v>
      </c>
      <c r="S42" s="163">
        <f>ROUND(Q42*S41,2)</f>
        <v>0</v>
      </c>
      <c r="T42" s="163">
        <f>ROUND(SUM(Q42:S42)*T41,2)</f>
        <v>0</v>
      </c>
      <c r="U42" s="7">
        <f>SUM(Q42:T42)</f>
        <v>0</v>
      </c>
      <c r="V42" s="5">
        <v>0</v>
      </c>
      <c r="W42" s="6">
        <f>U42*V42</f>
        <v>0</v>
      </c>
      <c r="X42" s="22">
        <v>0</v>
      </c>
      <c r="Y42" s="6">
        <v>0</v>
      </c>
      <c r="Z42" s="22">
        <v>0</v>
      </c>
      <c r="AA42" s="22">
        <v>0</v>
      </c>
      <c r="AB42" s="6">
        <v>0</v>
      </c>
      <c r="AC42" s="22">
        <v>0</v>
      </c>
      <c r="AD42" s="6">
        <f>SUM(AA42:AC42)</f>
        <v>0</v>
      </c>
      <c r="AE42" s="22">
        <v>0</v>
      </c>
      <c r="AF42" s="22">
        <v>0</v>
      </c>
      <c r="AG42" s="6">
        <f>SUM(X42:Z42,AD42:AF42)</f>
        <v>0</v>
      </c>
      <c r="AH42" s="7">
        <f>SUM(I42,P42,W42, AG42)</f>
        <v>0</v>
      </c>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row>
    <row r="43" spans="1:72" s="13" customFormat="1" x14ac:dyDescent="0.25">
      <c r="A43" s="83">
        <v>3.3</v>
      </c>
      <c r="B43" s="55" t="s">
        <v>122</v>
      </c>
      <c r="C43" s="56"/>
      <c r="D43" s="56"/>
      <c r="E43" s="56"/>
      <c r="F43" s="56"/>
      <c r="G43" s="57"/>
      <c r="H43" s="58"/>
      <c r="I43" s="58"/>
      <c r="J43" s="56"/>
      <c r="K43" s="56"/>
      <c r="L43" s="56"/>
      <c r="M43" s="56"/>
      <c r="N43" s="57"/>
      <c r="O43" s="58"/>
      <c r="P43" s="58"/>
      <c r="Q43" s="56"/>
      <c r="R43" s="56"/>
      <c r="S43" s="56"/>
      <c r="T43" s="56"/>
      <c r="U43" s="57"/>
      <c r="V43" s="58"/>
      <c r="W43" s="58"/>
      <c r="X43" s="58"/>
      <c r="Y43" s="58"/>
      <c r="Z43" s="58"/>
      <c r="AA43" s="58"/>
      <c r="AB43" s="58"/>
      <c r="AC43" s="58"/>
      <c r="AD43" s="58"/>
      <c r="AE43" s="58"/>
      <c r="AF43" s="58"/>
      <c r="AG43" s="58"/>
      <c r="AH43" s="57"/>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row>
    <row r="44" spans="1:72" s="17" customFormat="1" ht="12.75" customHeight="1" x14ac:dyDescent="0.25">
      <c r="A44" s="91" t="s">
        <v>140</v>
      </c>
      <c r="B44" s="47" t="s">
        <v>123</v>
      </c>
      <c r="C44" s="40">
        <v>0</v>
      </c>
      <c r="D44" s="40"/>
      <c r="E44" s="40">
        <v>0</v>
      </c>
      <c r="F44" s="40">
        <v>0</v>
      </c>
      <c r="G44" s="23"/>
      <c r="H44" s="4"/>
      <c r="I44" s="22"/>
      <c r="J44" s="40">
        <v>0</v>
      </c>
      <c r="K44" s="40"/>
      <c r="L44" s="40">
        <v>0</v>
      </c>
      <c r="M44" s="40">
        <v>0</v>
      </c>
      <c r="N44" s="23"/>
      <c r="O44" s="4"/>
      <c r="P44" s="22"/>
      <c r="Q44" s="40">
        <v>0</v>
      </c>
      <c r="R44" s="40"/>
      <c r="S44" s="40">
        <v>0</v>
      </c>
      <c r="T44" s="40">
        <v>0</v>
      </c>
      <c r="U44" s="23"/>
      <c r="V44" s="4"/>
      <c r="W44" s="22"/>
      <c r="X44" s="22"/>
      <c r="Y44" s="22"/>
      <c r="Z44" s="22"/>
      <c r="AA44" s="22"/>
      <c r="AB44" s="22"/>
      <c r="AC44" s="22"/>
      <c r="AD44" s="22"/>
      <c r="AE44" s="22"/>
      <c r="AF44" s="22"/>
      <c r="AG44" s="22"/>
      <c r="AH44" s="23"/>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row>
    <row r="45" spans="1:72" s="13" customFormat="1" ht="13" customHeight="1" x14ac:dyDescent="0.25">
      <c r="A45" s="92"/>
      <c r="B45" s="44" t="s">
        <v>123</v>
      </c>
      <c r="C45" s="163">
        <v>0</v>
      </c>
      <c r="D45" s="163">
        <f>ROUND(C45*D44,2)</f>
        <v>0</v>
      </c>
      <c r="E45" s="163">
        <f>ROUND(C45*E44,2)</f>
        <v>0</v>
      </c>
      <c r="F45" s="163">
        <f>ROUND(SUM(C45:E45)*F44,2)</f>
        <v>0</v>
      </c>
      <c r="G45" s="7">
        <f>SUM(C45:F45)</f>
        <v>0</v>
      </c>
      <c r="H45" s="5">
        <v>0</v>
      </c>
      <c r="I45" s="6">
        <f>G45*H45</f>
        <v>0</v>
      </c>
      <c r="J45" s="163">
        <v>0</v>
      </c>
      <c r="K45" s="163">
        <f>ROUND(J45*K44,2)</f>
        <v>0</v>
      </c>
      <c r="L45" s="163">
        <f>ROUND(J45*L44,2)</f>
        <v>0</v>
      </c>
      <c r="M45" s="163">
        <f>ROUND(SUM(J45:L45)*M44,2)</f>
        <v>0</v>
      </c>
      <c r="N45" s="7">
        <f>SUM(J45:M45)</f>
        <v>0</v>
      </c>
      <c r="O45" s="5">
        <v>0</v>
      </c>
      <c r="P45" s="6">
        <f>N45*O45</f>
        <v>0</v>
      </c>
      <c r="Q45" s="163">
        <v>0</v>
      </c>
      <c r="R45" s="163">
        <f>ROUND(Q45*R44,2)</f>
        <v>0</v>
      </c>
      <c r="S45" s="163">
        <f>ROUND(Q45*S44,2)</f>
        <v>0</v>
      </c>
      <c r="T45" s="163">
        <f>ROUND(SUM(Q45:S45)*T44,2)</f>
        <v>0</v>
      </c>
      <c r="U45" s="7">
        <f>SUM(Q45:T45)</f>
        <v>0</v>
      </c>
      <c r="V45" s="5">
        <v>0</v>
      </c>
      <c r="W45" s="6">
        <f>U45*V45</f>
        <v>0</v>
      </c>
      <c r="X45" s="51">
        <v>0</v>
      </c>
      <c r="Y45" s="6">
        <v>0</v>
      </c>
      <c r="Z45" s="51">
        <v>0</v>
      </c>
      <c r="AA45" s="51">
        <v>0</v>
      </c>
      <c r="AB45" s="6">
        <v>0</v>
      </c>
      <c r="AC45" s="51">
        <v>0</v>
      </c>
      <c r="AD45" s="6">
        <f>SUM(AA45:AC45)</f>
        <v>0</v>
      </c>
      <c r="AE45" s="51">
        <v>0</v>
      </c>
      <c r="AF45" s="51">
        <v>0</v>
      </c>
      <c r="AG45" s="6">
        <f>SUM(X45:Z45,AD45:AF45)</f>
        <v>0</v>
      </c>
      <c r="AH45" s="7">
        <f>SUM(I45,P45,W45, AG45)</f>
        <v>0</v>
      </c>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row>
    <row r="46" spans="1:72" s="13" customFormat="1" ht="13" customHeight="1" x14ac:dyDescent="0.25">
      <c r="A46" s="90" t="s">
        <v>141</v>
      </c>
      <c r="B46" s="46" t="s">
        <v>123</v>
      </c>
      <c r="C46" s="40">
        <v>0</v>
      </c>
      <c r="D46" s="40"/>
      <c r="E46" s="40">
        <v>0</v>
      </c>
      <c r="F46" s="40">
        <v>0</v>
      </c>
      <c r="G46" s="23"/>
      <c r="H46" s="5"/>
      <c r="I46" s="22"/>
      <c r="J46" s="40">
        <v>0</v>
      </c>
      <c r="K46" s="40"/>
      <c r="L46" s="40">
        <v>0</v>
      </c>
      <c r="M46" s="40">
        <v>0</v>
      </c>
      <c r="N46" s="23"/>
      <c r="O46" s="5"/>
      <c r="P46" s="22"/>
      <c r="Q46" s="40">
        <v>0</v>
      </c>
      <c r="R46" s="40"/>
      <c r="S46" s="40">
        <v>0</v>
      </c>
      <c r="T46" s="40">
        <v>0</v>
      </c>
      <c r="U46" s="23"/>
      <c r="V46" s="5"/>
      <c r="W46" s="22"/>
      <c r="X46" s="22"/>
      <c r="Y46" s="22"/>
      <c r="Z46" s="22"/>
      <c r="AA46" s="22"/>
      <c r="AB46" s="22"/>
      <c r="AC46" s="22"/>
      <c r="AD46" s="22"/>
      <c r="AE46" s="22"/>
      <c r="AF46" s="22"/>
      <c r="AG46" s="22"/>
      <c r="AH46" s="23"/>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row>
    <row r="47" spans="1:72" s="13" customFormat="1" ht="13" customHeight="1" x14ac:dyDescent="0.25">
      <c r="A47" s="92"/>
      <c r="B47" s="44" t="s">
        <v>123</v>
      </c>
      <c r="C47" s="163">
        <v>0</v>
      </c>
      <c r="D47" s="163">
        <f>ROUND(C47*D46,2)</f>
        <v>0</v>
      </c>
      <c r="E47" s="163">
        <f>ROUND(C47*E46,2)</f>
        <v>0</v>
      </c>
      <c r="F47" s="163">
        <f>ROUND(SUM(C47:E47)*F46,2)</f>
        <v>0</v>
      </c>
      <c r="G47" s="7">
        <f>SUM(C47:F47)</f>
        <v>0</v>
      </c>
      <c r="H47" s="5">
        <v>0</v>
      </c>
      <c r="I47" s="6">
        <f>G47*H47</f>
        <v>0</v>
      </c>
      <c r="J47" s="163">
        <v>0</v>
      </c>
      <c r="K47" s="163">
        <f>ROUND(J47*K46,2)</f>
        <v>0</v>
      </c>
      <c r="L47" s="163">
        <f>ROUND(J47*L46,2)</f>
        <v>0</v>
      </c>
      <c r="M47" s="163">
        <f>ROUND(SUM(J47:L47)*M46,2)</f>
        <v>0</v>
      </c>
      <c r="N47" s="7">
        <f>SUM(J47:M47)</f>
        <v>0</v>
      </c>
      <c r="O47" s="5">
        <v>0</v>
      </c>
      <c r="P47" s="6">
        <f>N47*O47</f>
        <v>0</v>
      </c>
      <c r="Q47" s="163">
        <v>0</v>
      </c>
      <c r="R47" s="163">
        <f>ROUND(Q47*R46,2)</f>
        <v>0</v>
      </c>
      <c r="S47" s="163">
        <f>ROUND(Q47*S46,2)</f>
        <v>0</v>
      </c>
      <c r="T47" s="163">
        <f>ROUND(SUM(Q47:S47)*T46,2)</f>
        <v>0</v>
      </c>
      <c r="U47" s="7">
        <f>SUM(Q47:T47)</f>
        <v>0</v>
      </c>
      <c r="V47" s="5">
        <v>0</v>
      </c>
      <c r="W47" s="6">
        <f>U47*V47</f>
        <v>0</v>
      </c>
      <c r="X47" s="51">
        <v>0</v>
      </c>
      <c r="Y47" s="6">
        <v>0</v>
      </c>
      <c r="Z47" s="51">
        <v>0</v>
      </c>
      <c r="AA47" s="51">
        <v>0</v>
      </c>
      <c r="AB47" s="6">
        <v>0</v>
      </c>
      <c r="AC47" s="51">
        <v>0</v>
      </c>
      <c r="AD47" s="6">
        <f>SUM(AA47:AC47)</f>
        <v>0</v>
      </c>
      <c r="AE47" s="51">
        <v>0</v>
      </c>
      <c r="AF47" s="51">
        <v>0</v>
      </c>
      <c r="AG47" s="6">
        <f>SUM(X47:Z47,AD47:AF47)</f>
        <v>0</v>
      </c>
      <c r="AH47" s="7">
        <f>SUM(I47,P47,W47, AG47)</f>
        <v>0</v>
      </c>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row>
    <row r="48" spans="1:72" s="13" customFormat="1" ht="13" customHeight="1" x14ac:dyDescent="0.25">
      <c r="A48" s="83">
        <v>3.4</v>
      </c>
      <c r="B48" s="55" t="s">
        <v>122</v>
      </c>
      <c r="C48" s="56"/>
      <c r="D48" s="56"/>
      <c r="E48" s="56"/>
      <c r="F48" s="56"/>
      <c r="G48" s="57"/>
      <c r="H48" s="58"/>
      <c r="I48" s="58"/>
      <c r="J48" s="56"/>
      <c r="K48" s="56"/>
      <c r="L48" s="56"/>
      <c r="M48" s="56"/>
      <c r="N48" s="57"/>
      <c r="O48" s="58"/>
      <c r="P48" s="58"/>
      <c r="Q48" s="56"/>
      <c r="R48" s="56"/>
      <c r="S48" s="56"/>
      <c r="T48" s="56"/>
      <c r="U48" s="57"/>
      <c r="V48" s="58"/>
      <c r="W48" s="58"/>
      <c r="X48" s="58"/>
      <c r="Y48" s="58"/>
      <c r="Z48" s="58"/>
      <c r="AA48" s="58"/>
      <c r="AB48" s="58"/>
      <c r="AC48" s="58"/>
      <c r="AD48" s="58"/>
      <c r="AE48" s="58"/>
      <c r="AF48" s="58"/>
      <c r="AG48" s="58"/>
      <c r="AH48" s="57"/>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row>
    <row r="49" spans="1:72" s="13" customFormat="1" ht="13" customHeight="1" x14ac:dyDescent="0.25">
      <c r="A49" s="90" t="s">
        <v>142</v>
      </c>
      <c r="B49" s="48" t="s">
        <v>123</v>
      </c>
      <c r="C49" s="40">
        <v>0</v>
      </c>
      <c r="D49" s="40"/>
      <c r="E49" s="40">
        <v>0</v>
      </c>
      <c r="F49" s="40">
        <v>0</v>
      </c>
      <c r="G49" s="23"/>
      <c r="H49" s="5"/>
      <c r="I49" s="22"/>
      <c r="J49" s="40">
        <v>0</v>
      </c>
      <c r="K49" s="40"/>
      <c r="L49" s="40">
        <v>0</v>
      </c>
      <c r="M49" s="40">
        <v>0</v>
      </c>
      <c r="N49" s="23"/>
      <c r="O49" s="5"/>
      <c r="P49" s="22"/>
      <c r="Q49" s="40">
        <v>0</v>
      </c>
      <c r="R49" s="40"/>
      <c r="S49" s="40">
        <v>0</v>
      </c>
      <c r="T49" s="40">
        <v>0</v>
      </c>
      <c r="U49" s="23"/>
      <c r="V49" s="5"/>
      <c r="W49" s="22"/>
      <c r="X49" s="22"/>
      <c r="Y49" s="22"/>
      <c r="Z49" s="22"/>
      <c r="AA49" s="22"/>
      <c r="AB49" s="22"/>
      <c r="AC49" s="22"/>
      <c r="AD49" s="22"/>
      <c r="AE49" s="22"/>
      <c r="AF49" s="22"/>
      <c r="AG49" s="22"/>
      <c r="AH49" s="23"/>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row>
    <row r="50" spans="1:72" s="13" customFormat="1" ht="13" customHeight="1" x14ac:dyDescent="0.25">
      <c r="A50" s="92"/>
      <c r="B50" s="44" t="s">
        <v>123</v>
      </c>
      <c r="C50" s="163">
        <v>0</v>
      </c>
      <c r="D50" s="163">
        <f>ROUND(C50*D49,2)</f>
        <v>0</v>
      </c>
      <c r="E50" s="163">
        <f>ROUND(C50*E49,2)</f>
        <v>0</v>
      </c>
      <c r="F50" s="163">
        <f>ROUND(SUM(C50:E50)*F49,2)</f>
        <v>0</v>
      </c>
      <c r="G50" s="7">
        <f>SUM(C50:F50)</f>
        <v>0</v>
      </c>
      <c r="H50" s="5">
        <v>0</v>
      </c>
      <c r="I50" s="6">
        <f>G50*H50</f>
        <v>0</v>
      </c>
      <c r="J50" s="163">
        <v>0</v>
      </c>
      <c r="K50" s="163">
        <f>ROUND(J50*K49,2)</f>
        <v>0</v>
      </c>
      <c r="L50" s="163">
        <f>ROUND(J50*L49,2)</f>
        <v>0</v>
      </c>
      <c r="M50" s="163">
        <f>ROUND(SUM(J50:L50)*M49,2)</f>
        <v>0</v>
      </c>
      <c r="N50" s="7">
        <f>SUM(J50:M50)</f>
        <v>0</v>
      </c>
      <c r="O50" s="5">
        <v>0</v>
      </c>
      <c r="P50" s="6">
        <f>N50*O50</f>
        <v>0</v>
      </c>
      <c r="Q50" s="163">
        <v>0</v>
      </c>
      <c r="R50" s="163">
        <f>ROUND(Q50*R49,2)</f>
        <v>0</v>
      </c>
      <c r="S50" s="163">
        <f>ROUND(Q50*S49,2)</f>
        <v>0</v>
      </c>
      <c r="T50" s="163">
        <f>ROUND(SUM(Q50:S50)*T49,2)</f>
        <v>0</v>
      </c>
      <c r="U50" s="7">
        <f>SUM(Q50:T50)</f>
        <v>0</v>
      </c>
      <c r="V50" s="5">
        <v>0</v>
      </c>
      <c r="W50" s="6">
        <f>U50*V50</f>
        <v>0</v>
      </c>
      <c r="X50" s="6">
        <v>0</v>
      </c>
      <c r="Y50" s="6">
        <v>0</v>
      </c>
      <c r="Z50" s="6">
        <v>0</v>
      </c>
      <c r="AA50" s="6">
        <v>0</v>
      </c>
      <c r="AB50" s="6">
        <v>0</v>
      </c>
      <c r="AC50" s="6">
        <v>0</v>
      </c>
      <c r="AD50" s="6">
        <f>SUM(AA50:AC50)</f>
        <v>0</v>
      </c>
      <c r="AE50" s="6">
        <v>0</v>
      </c>
      <c r="AF50" s="6">
        <v>0</v>
      </c>
      <c r="AG50" s="6">
        <f>SUM(X50:Z50,AD50:AF50)</f>
        <v>0</v>
      </c>
      <c r="AH50" s="7">
        <f>SUM(I50,P50,W50, AG50)</f>
        <v>0</v>
      </c>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row>
    <row r="51" spans="1:72" s="13" customFormat="1" ht="12.75" customHeight="1" x14ac:dyDescent="0.25">
      <c r="A51" s="90" t="s">
        <v>143</v>
      </c>
      <c r="B51" s="48" t="s">
        <v>123</v>
      </c>
      <c r="C51" s="40">
        <v>0</v>
      </c>
      <c r="D51" s="40"/>
      <c r="E51" s="40">
        <v>0</v>
      </c>
      <c r="F51" s="40">
        <v>0</v>
      </c>
      <c r="G51" s="23"/>
      <c r="H51" s="5"/>
      <c r="I51" s="22"/>
      <c r="J51" s="40">
        <v>0</v>
      </c>
      <c r="K51" s="40"/>
      <c r="L51" s="40">
        <v>0</v>
      </c>
      <c r="M51" s="40">
        <v>0</v>
      </c>
      <c r="N51" s="23"/>
      <c r="O51" s="5"/>
      <c r="P51" s="22"/>
      <c r="Q51" s="40">
        <v>0</v>
      </c>
      <c r="R51" s="40"/>
      <c r="S51" s="40">
        <v>0</v>
      </c>
      <c r="T51" s="40">
        <v>0</v>
      </c>
      <c r="U51" s="23"/>
      <c r="V51" s="5"/>
      <c r="W51" s="22"/>
      <c r="X51" s="22"/>
      <c r="Y51" s="22"/>
      <c r="Z51" s="22"/>
      <c r="AA51" s="22"/>
      <c r="AB51" s="22"/>
      <c r="AC51" s="22"/>
      <c r="AD51" s="22"/>
      <c r="AE51" s="22"/>
      <c r="AF51" s="22"/>
      <c r="AG51" s="22"/>
      <c r="AH51" s="23"/>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row>
    <row r="52" spans="1:72" s="13" customFormat="1" ht="13" customHeight="1" x14ac:dyDescent="0.25">
      <c r="A52" s="91"/>
      <c r="B52" s="44" t="s">
        <v>123</v>
      </c>
      <c r="C52" s="163">
        <v>0</v>
      </c>
      <c r="D52" s="163">
        <f>ROUND(C52*D51,2)</f>
        <v>0</v>
      </c>
      <c r="E52" s="163">
        <f>ROUND(C52*E51,2)</f>
        <v>0</v>
      </c>
      <c r="F52" s="163">
        <f>ROUND(SUM(C52:E52)*F51,2)</f>
        <v>0</v>
      </c>
      <c r="G52" s="7">
        <f>SUM(C52:F52)</f>
        <v>0</v>
      </c>
      <c r="H52" s="5">
        <v>0</v>
      </c>
      <c r="I52" s="6">
        <f>G52*H52</f>
        <v>0</v>
      </c>
      <c r="J52" s="163">
        <v>0</v>
      </c>
      <c r="K52" s="163">
        <f>ROUND(J52*K51,2)</f>
        <v>0</v>
      </c>
      <c r="L52" s="163">
        <f>ROUND(J52*L51,2)</f>
        <v>0</v>
      </c>
      <c r="M52" s="163">
        <f>ROUND(SUM(J52:L52)*M51,2)</f>
        <v>0</v>
      </c>
      <c r="N52" s="7">
        <f>SUM(J52:M52)</f>
        <v>0</v>
      </c>
      <c r="O52" s="5">
        <v>0</v>
      </c>
      <c r="P52" s="6">
        <f>N52*O52</f>
        <v>0</v>
      </c>
      <c r="Q52" s="163">
        <v>0</v>
      </c>
      <c r="R52" s="163">
        <f>ROUND(Q52*R51,2)</f>
        <v>0</v>
      </c>
      <c r="S52" s="163">
        <f>ROUND(Q52*S51,2)</f>
        <v>0</v>
      </c>
      <c r="T52" s="163">
        <f>ROUND(SUM(Q52:S52)*T51,2)</f>
        <v>0</v>
      </c>
      <c r="U52" s="7">
        <f>SUM(Q52:T52)</f>
        <v>0</v>
      </c>
      <c r="V52" s="5">
        <v>0</v>
      </c>
      <c r="W52" s="6">
        <f>U52*V52</f>
        <v>0</v>
      </c>
      <c r="X52" s="22">
        <v>0</v>
      </c>
      <c r="Y52" s="6">
        <v>0</v>
      </c>
      <c r="Z52" s="22">
        <v>0</v>
      </c>
      <c r="AA52" s="22">
        <v>0</v>
      </c>
      <c r="AB52" s="6">
        <v>0</v>
      </c>
      <c r="AC52" s="22">
        <v>0</v>
      </c>
      <c r="AD52" s="6">
        <f>SUM(AA52:AC52)</f>
        <v>0</v>
      </c>
      <c r="AE52" s="22">
        <v>0</v>
      </c>
      <c r="AF52" s="22">
        <v>0</v>
      </c>
      <c r="AG52" s="6">
        <f>SUM(X52:Z52,AD52:AF52)</f>
        <v>0</v>
      </c>
      <c r="AH52" s="7">
        <f>SUM(I52,P52,W52, AG52)</f>
        <v>0</v>
      </c>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row>
    <row r="53" spans="1:72" s="13" customFormat="1" ht="13" customHeight="1" x14ac:dyDescent="0.25">
      <c r="A53" s="90" t="s">
        <v>144</v>
      </c>
      <c r="B53" s="48" t="s">
        <v>123</v>
      </c>
      <c r="C53" s="40">
        <v>0</v>
      </c>
      <c r="D53" s="40"/>
      <c r="E53" s="40">
        <v>0</v>
      </c>
      <c r="F53" s="40">
        <v>0</v>
      </c>
      <c r="G53" s="23"/>
      <c r="H53" s="5"/>
      <c r="I53" s="22"/>
      <c r="J53" s="40">
        <v>0</v>
      </c>
      <c r="K53" s="40"/>
      <c r="L53" s="40">
        <v>0</v>
      </c>
      <c r="M53" s="40">
        <v>0</v>
      </c>
      <c r="N53" s="23"/>
      <c r="O53" s="5"/>
      <c r="P53" s="22"/>
      <c r="Q53" s="40">
        <v>0</v>
      </c>
      <c r="R53" s="40"/>
      <c r="S53" s="40">
        <v>0</v>
      </c>
      <c r="T53" s="40">
        <v>0</v>
      </c>
      <c r="U53" s="23"/>
      <c r="V53" s="5"/>
      <c r="W53" s="22"/>
      <c r="X53" s="22"/>
      <c r="Y53" s="22"/>
      <c r="Z53" s="22"/>
      <c r="AA53" s="22"/>
      <c r="AB53" s="22"/>
      <c r="AC53" s="22"/>
      <c r="AD53" s="22"/>
      <c r="AE53" s="22"/>
      <c r="AF53" s="22"/>
      <c r="AG53" s="22"/>
      <c r="AH53" s="2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row>
    <row r="54" spans="1:72" s="13" customFormat="1" ht="13" customHeight="1" thickBot="1" x14ac:dyDescent="0.3">
      <c r="A54" s="93"/>
      <c r="B54" s="52" t="s">
        <v>123</v>
      </c>
      <c r="C54" s="163">
        <v>0</v>
      </c>
      <c r="D54" s="163">
        <f>ROUND(C54*D53,2)</f>
        <v>0</v>
      </c>
      <c r="E54" s="163">
        <f>ROUND(C54*E53,2)</f>
        <v>0</v>
      </c>
      <c r="F54" s="163">
        <f>ROUND(SUM(C54:E54)*F53,2)</f>
        <v>0</v>
      </c>
      <c r="G54" s="7">
        <f>SUM(C54:F54)</f>
        <v>0</v>
      </c>
      <c r="H54" s="53">
        <v>0</v>
      </c>
      <c r="I54" s="6">
        <f>G54*H54</f>
        <v>0</v>
      </c>
      <c r="J54" s="163">
        <v>0</v>
      </c>
      <c r="K54" s="163">
        <f>ROUND(J54*K53,2)</f>
        <v>0</v>
      </c>
      <c r="L54" s="163">
        <f>ROUND(J54*L53,2)</f>
        <v>0</v>
      </c>
      <c r="M54" s="163">
        <f>ROUND(SUM(J54:L54)*M53,2)</f>
        <v>0</v>
      </c>
      <c r="N54" s="7">
        <f>SUM(J54:M54)</f>
        <v>0</v>
      </c>
      <c r="O54" s="5">
        <v>0</v>
      </c>
      <c r="P54" s="6">
        <f>N54*O54</f>
        <v>0</v>
      </c>
      <c r="Q54" s="163">
        <v>0</v>
      </c>
      <c r="R54" s="163">
        <f>ROUND(Q54*R53,2)</f>
        <v>0</v>
      </c>
      <c r="S54" s="163">
        <f>ROUND(Q54*S53,2)</f>
        <v>0</v>
      </c>
      <c r="T54" s="163">
        <f>ROUND(SUM(Q54:S54)*T53,2)</f>
        <v>0</v>
      </c>
      <c r="U54" s="7">
        <f>SUM(Q54:T54)</f>
        <v>0</v>
      </c>
      <c r="V54" s="5">
        <v>0</v>
      </c>
      <c r="W54" s="6">
        <f>U54*V54</f>
        <v>0</v>
      </c>
      <c r="X54" s="8">
        <v>0</v>
      </c>
      <c r="Y54" s="6">
        <v>0</v>
      </c>
      <c r="Z54" s="8">
        <v>0</v>
      </c>
      <c r="AA54" s="8">
        <v>0</v>
      </c>
      <c r="AB54" s="6">
        <v>0</v>
      </c>
      <c r="AC54" s="8">
        <v>0</v>
      </c>
      <c r="AD54" s="6">
        <f>SUM(AA54:AC54)</f>
        <v>0</v>
      </c>
      <c r="AE54" s="8">
        <v>0</v>
      </c>
      <c r="AF54" s="8">
        <v>0</v>
      </c>
      <c r="AG54" s="6">
        <f>SUM(X54:Z54,AD54:AF54)</f>
        <v>0</v>
      </c>
      <c r="AH54" s="7">
        <f>SUM(I54,P54,W54, AG54)</f>
        <v>0</v>
      </c>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row>
    <row r="55" spans="1:72" ht="38.25" customHeight="1" x14ac:dyDescent="0.25">
      <c r="A55" s="59" t="s">
        <v>68</v>
      </c>
      <c r="B55" s="60" t="s">
        <v>145</v>
      </c>
      <c r="C55" s="61"/>
      <c r="D55" s="61"/>
      <c r="E55" s="61"/>
      <c r="F55" s="61"/>
      <c r="G55" s="62"/>
      <c r="H55" s="61"/>
      <c r="I55" s="62"/>
      <c r="J55" s="61"/>
      <c r="K55" s="61"/>
      <c r="L55" s="61"/>
      <c r="M55" s="61"/>
      <c r="N55" s="62"/>
      <c r="O55" s="61"/>
      <c r="P55" s="62"/>
      <c r="Q55" s="61"/>
      <c r="R55" s="61"/>
      <c r="S55" s="61"/>
      <c r="T55" s="61"/>
      <c r="U55" s="62"/>
      <c r="V55" s="61"/>
      <c r="W55" s="62"/>
      <c r="X55" s="62"/>
      <c r="Y55" s="62"/>
      <c r="Z55" s="63"/>
      <c r="AA55" s="62"/>
      <c r="AB55" s="62"/>
      <c r="AC55" s="63"/>
      <c r="AD55" s="63"/>
      <c r="AE55" s="62"/>
      <c r="AF55" s="62"/>
      <c r="AG55" s="62"/>
      <c r="AH55" s="64"/>
    </row>
    <row r="56" spans="1:72" s="13" customFormat="1" ht="13" customHeight="1" x14ac:dyDescent="0.25">
      <c r="A56" s="83">
        <v>4.0999999999999996</v>
      </c>
      <c r="B56" s="55" t="s">
        <v>123</v>
      </c>
      <c r="C56" s="56"/>
      <c r="D56" s="56"/>
      <c r="E56" s="56"/>
      <c r="F56" s="56"/>
      <c r="G56" s="57"/>
      <c r="H56" s="58"/>
      <c r="I56" s="58"/>
      <c r="J56" s="56"/>
      <c r="K56" s="56"/>
      <c r="L56" s="56"/>
      <c r="M56" s="56"/>
      <c r="N56" s="57"/>
      <c r="O56" s="58"/>
      <c r="P56" s="58"/>
      <c r="Q56" s="56"/>
      <c r="R56" s="56"/>
      <c r="S56" s="56"/>
      <c r="T56" s="56"/>
      <c r="U56" s="57"/>
      <c r="V56" s="58"/>
      <c r="W56" s="58"/>
      <c r="X56" s="58"/>
      <c r="Y56" s="58"/>
      <c r="Z56" s="58"/>
      <c r="AA56" s="58"/>
      <c r="AB56" s="58"/>
      <c r="AC56" s="58"/>
      <c r="AD56" s="58"/>
      <c r="AE56" s="58"/>
      <c r="AF56" s="58"/>
      <c r="AG56" s="58"/>
      <c r="AH56" s="57"/>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row>
    <row r="57" spans="1:72" s="13" customFormat="1" ht="13" customHeight="1" x14ac:dyDescent="0.25">
      <c r="A57" s="421" t="s">
        <v>146</v>
      </c>
      <c r="B57" s="49" t="s">
        <v>123</v>
      </c>
      <c r="C57" s="40">
        <v>0</v>
      </c>
      <c r="D57" s="40"/>
      <c r="E57" s="40">
        <v>0</v>
      </c>
      <c r="F57" s="40">
        <v>0</v>
      </c>
      <c r="G57" s="41"/>
      <c r="H57" s="16"/>
      <c r="I57" s="22"/>
      <c r="J57" s="40">
        <v>0</v>
      </c>
      <c r="K57" s="40"/>
      <c r="L57" s="40">
        <v>0</v>
      </c>
      <c r="M57" s="40">
        <v>0</v>
      </c>
      <c r="N57" s="41"/>
      <c r="O57" s="16"/>
      <c r="P57" s="22"/>
      <c r="Q57" s="40">
        <v>0</v>
      </c>
      <c r="R57" s="40"/>
      <c r="S57" s="40">
        <v>0</v>
      </c>
      <c r="T57" s="40">
        <v>0</v>
      </c>
      <c r="U57" s="41"/>
      <c r="V57" s="16"/>
      <c r="W57" s="22"/>
      <c r="X57" s="22"/>
      <c r="Y57" s="22"/>
      <c r="Z57" s="22"/>
      <c r="AA57" s="22"/>
      <c r="AB57" s="22"/>
      <c r="AC57" s="22"/>
      <c r="AD57" s="22"/>
      <c r="AE57" s="22"/>
      <c r="AF57" s="22"/>
      <c r="AG57" s="22"/>
      <c r="AH57" s="23"/>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row>
    <row r="58" spans="1:72" s="13" customFormat="1" ht="13" customHeight="1" x14ac:dyDescent="0.25">
      <c r="A58" s="422"/>
      <c r="B58" s="50" t="s">
        <v>123</v>
      </c>
      <c r="C58" s="163">
        <v>0</v>
      </c>
      <c r="D58" s="163">
        <f>ROUND(C58*D57,2)</f>
        <v>0</v>
      </c>
      <c r="E58" s="163">
        <f>ROUND(C58*E57,2)</f>
        <v>0</v>
      </c>
      <c r="F58" s="163">
        <f>ROUND(SUM(C58:E58)*F57,2)</f>
        <v>0</v>
      </c>
      <c r="G58" s="7">
        <f>SUM(C58:F58)</f>
        <v>0</v>
      </c>
      <c r="H58" s="5">
        <v>0</v>
      </c>
      <c r="I58" s="6">
        <f>G58*H58</f>
        <v>0</v>
      </c>
      <c r="J58" s="163">
        <v>0</v>
      </c>
      <c r="K58" s="163">
        <f>ROUND(J58*K57,2)</f>
        <v>0</v>
      </c>
      <c r="L58" s="163">
        <f>ROUND(J58*L57,2)</f>
        <v>0</v>
      </c>
      <c r="M58" s="163">
        <f>ROUND(SUM(J58:L58)*M57,2)</f>
        <v>0</v>
      </c>
      <c r="N58" s="7">
        <f>SUM(J58:M58)</f>
        <v>0</v>
      </c>
      <c r="O58" s="5">
        <v>0</v>
      </c>
      <c r="P58" s="6">
        <f>N58*O58</f>
        <v>0</v>
      </c>
      <c r="Q58" s="163">
        <v>0</v>
      </c>
      <c r="R58" s="163">
        <f>ROUND(Q58*R57,2)</f>
        <v>0</v>
      </c>
      <c r="S58" s="163">
        <f>ROUND(Q58*S57,2)</f>
        <v>0</v>
      </c>
      <c r="T58" s="163">
        <f>ROUND(SUM(Q58:S58)*T57,2)</f>
        <v>0</v>
      </c>
      <c r="U58" s="7">
        <f>SUM(Q58:T58)</f>
        <v>0</v>
      </c>
      <c r="V58" s="5">
        <v>0</v>
      </c>
      <c r="W58" s="6">
        <f>U58*V58</f>
        <v>0</v>
      </c>
      <c r="X58" s="6">
        <v>0</v>
      </c>
      <c r="Y58" s="6">
        <v>0</v>
      </c>
      <c r="Z58" s="6">
        <v>0</v>
      </c>
      <c r="AA58" s="6">
        <v>0</v>
      </c>
      <c r="AB58" s="6">
        <v>0</v>
      </c>
      <c r="AC58" s="6">
        <v>0</v>
      </c>
      <c r="AD58" s="6">
        <f>SUM(AA58:AC58)</f>
        <v>0</v>
      </c>
      <c r="AE58" s="6">
        <v>0</v>
      </c>
      <c r="AF58" s="6">
        <v>0</v>
      </c>
      <c r="AG58" s="6">
        <f>SUM(X58:Z58,AD58:AF58)</f>
        <v>0</v>
      </c>
      <c r="AH58" s="7">
        <f>SUM(I58,P58,W58, AG58)</f>
        <v>0</v>
      </c>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row>
    <row r="59" spans="1:72" s="13" customFormat="1" ht="13" customHeight="1" x14ac:dyDescent="0.25">
      <c r="A59" s="421" t="s">
        <v>147</v>
      </c>
      <c r="B59" s="49" t="s">
        <v>123</v>
      </c>
      <c r="C59" s="40">
        <v>0</v>
      </c>
      <c r="D59" s="40"/>
      <c r="E59" s="40">
        <v>0</v>
      </c>
      <c r="F59" s="40">
        <v>0</v>
      </c>
      <c r="G59" s="42"/>
      <c r="H59" s="5"/>
      <c r="I59" s="22"/>
      <c r="J59" s="40">
        <v>0</v>
      </c>
      <c r="K59" s="40"/>
      <c r="L59" s="40">
        <v>0</v>
      </c>
      <c r="M59" s="40">
        <v>0</v>
      </c>
      <c r="N59" s="42"/>
      <c r="O59" s="5"/>
      <c r="P59" s="22"/>
      <c r="Q59" s="40">
        <v>0</v>
      </c>
      <c r="R59" s="40"/>
      <c r="S59" s="40">
        <v>0</v>
      </c>
      <c r="T59" s="40">
        <v>0</v>
      </c>
      <c r="U59" s="42"/>
      <c r="V59" s="5"/>
      <c r="W59" s="22"/>
      <c r="X59" s="22"/>
      <c r="Y59" s="22"/>
      <c r="Z59" s="22"/>
      <c r="AA59" s="22"/>
      <c r="AB59" s="22"/>
      <c r="AC59" s="22"/>
      <c r="AD59" s="22"/>
      <c r="AE59" s="22"/>
      <c r="AF59" s="22"/>
      <c r="AG59" s="22"/>
      <c r="AH59" s="23"/>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row>
    <row r="60" spans="1:72" s="13" customFormat="1" ht="13" customHeight="1" x14ac:dyDescent="0.25">
      <c r="A60" s="422"/>
      <c r="B60" s="50" t="s">
        <v>123</v>
      </c>
      <c r="C60" s="163">
        <v>0</v>
      </c>
      <c r="D60" s="163">
        <f>ROUND(C60*D59,2)</f>
        <v>0</v>
      </c>
      <c r="E60" s="163">
        <f>ROUND(C60*E59,2)</f>
        <v>0</v>
      </c>
      <c r="F60" s="163">
        <f>ROUND(SUM(C60:E60)*F59,2)</f>
        <v>0</v>
      </c>
      <c r="G60" s="7">
        <f>SUM(C60:F60)</f>
        <v>0</v>
      </c>
      <c r="H60" s="5">
        <v>0</v>
      </c>
      <c r="I60" s="6">
        <f>G60*H60</f>
        <v>0</v>
      </c>
      <c r="J60" s="163">
        <v>0</v>
      </c>
      <c r="K60" s="163">
        <f>ROUND(J60*K59,2)</f>
        <v>0</v>
      </c>
      <c r="L60" s="163">
        <f>ROUND(J60*L59,2)</f>
        <v>0</v>
      </c>
      <c r="M60" s="163">
        <f>ROUND(SUM(J60:L60)*M59,2)</f>
        <v>0</v>
      </c>
      <c r="N60" s="7">
        <f>SUM(J60:M60)</f>
        <v>0</v>
      </c>
      <c r="O60" s="5">
        <v>0</v>
      </c>
      <c r="P60" s="6">
        <f>N60*O60</f>
        <v>0</v>
      </c>
      <c r="Q60" s="163">
        <v>0</v>
      </c>
      <c r="R60" s="163">
        <f>ROUND(Q60*R59,2)</f>
        <v>0</v>
      </c>
      <c r="S60" s="163">
        <f>ROUND(Q60*S59,2)</f>
        <v>0</v>
      </c>
      <c r="T60" s="163">
        <f>ROUND(SUM(Q60:S60)*T59,2)</f>
        <v>0</v>
      </c>
      <c r="U60" s="7">
        <f>SUM(Q60:T60)</f>
        <v>0</v>
      </c>
      <c r="V60" s="5">
        <v>0</v>
      </c>
      <c r="W60" s="6">
        <f>U60*V60</f>
        <v>0</v>
      </c>
      <c r="X60" s="6">
        <v>0</v>
      </c>
      <c r="Y60" s="6">
        <v>0</v>
      </c>
      <c r="Z60" s="6">
        <v>0</v>
      </c>
      <c r="AA60" s="6">
        <v>0</v>
      </c>
      <c r="AB60" s="6">
        <v>0</v>
      </c>
      <c r="AC60" s="6">
        <v>0</v>
      </c>
      <c r="AD60" s="6">
        <f>SUM(AA60:AC60)</f>
        <v>0</v>
      </c>
      <c r="AE60" s="6">
        <v>0</v>
      </c>
      <c r="AF60" s="6">
        <v>0</v>
      </c>
      <c r="AG60" s="6">
        <f>SUM(X60:Z60,AD60:AF60)</f>
        <v>0</v>
      </c>
      <c r="AH60" s="7">
        <f>SUM(I60,P60,W60, AG60)</f>
        <v>0</v>
      </c>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row>
    <row r="61" spans="1:72" s="13" customFormat="1" ht="12.75" customHeight="1" x14ac:dyDescent="0.25">
      <c r="A61" s="421" t="s">
        <v>148</v>
      </c>
      <c r="B61" s="49" t="s">
        <v>123</v>
      </c>
      <c r="C61" s="40">
        <v>0</v>
      </c>
      <c r="D61" s="40"/>
      <c r="E61" s="40">
        <v>0</v>
      </c>
      <c r="F61" s="40">
        <v>0</v>
      </c>
      <c r="G61" s="42"/>
      <c r="H61" s="5"/>
      <c r="I61" s="22"/>
      <c r="J61" s="40">
        <v>0</v>
      </c>
      <c r="K61" s="40"/>
      <c r="L61" s="40">
        <v>0</v>
      </c>
      <c r="M61" s="40">
        <v>0</v>
      </c>
      <c r="N61" s="42"/>
      <c r="O61" s="5"/>
      <c r="P61" s="22"/>
      <c r="Q61" s="40">
        <v>0</v>
      </c>
      <c r="R61" s="40"/>
      <c r="S61" s="40">
        <v>0</v>
      </c>
      <c r="T61" s="40">
        <v>0</v>
      </c>
      <c r="U61" s="42"/>
      <c r="V61" s="5"/>
      <c r="W61" s="22"/>
      <c r="X61" s="22"/>
      <c r="Y61" s="22"/>
      <c r="Z61" s="22"/>
      <c r="AA61" s="22"/>
      <c r="AB61" s="22"/>
      <c r="AC61" s="22"/>
      <c r="AD61" s="22"/>
      <c r="AE61" s="22"/>
      <c r="AF61" s="22"/>
      <c r="AG61" s="22"/>
      <c r="AH61" s="23"/>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row>
    <row r="62" spans="1:72" s="13" customFormat="1" ht="13" customHeight="1" x14ac:dyDescent="0.25">
      <c r="A62" s="422"/>
      <c r="B62" s="50" t="s">
        <v>123</v>
      </c>
      <c r="C62" s="163">
        <v>0</v>
      </c>
      <c r="D62" s="163">
        <f>ROUND(C62*D61,2)</f>
        <v>0</v>
      </c>
      <c r="E62" s="163">
        <f>ROUND(C62*E61,2)</f>
        <v>0</v>
      </c>
      <c r="F62" s="163">
        <f>ROUND(SUM(C62:E62)*F61,2)</f>
        <v>0</v>
      </c>
      <c r="G62" s="7">
        <f>SUM(C62:F62)</f>
        <v>0</v>
      </c>
      <c r="H62" s="5">
        <v>0</v>
      </c>
      <c r="I62" s="6">
        <f>G62*H62</f>
        <v>0</v>
      </c>
      <c r="J62" s="163">
        <v>0</v>
      </c>
      <c r="K62" s="163">
        <f>ROUND(J62*K61,2)</f>
        <v>0</v>
      </c>
      <c r="L62" s="163">
        <f>ROUND(J62*L61,2)</f>
        <v>0</v>
      </c>
      <c r="M62" s="163">
        <f>ROUND(SUM(J62:L62)*M61,2)</f>
        <v>0</v>
      </c>
      <c r="N62" s="7">
        <f>SUM(J62:M62)</f>
        <v>0</v>
      </c>
      <c r="O62" s="5">
        <v>0</v>
      </c>
      <c r="P62" s="6">
        <f>N62*O62</f>
        <v>0</v>
      </c>
      <c r="Q62" s="163">
        <v>0</v>
      </c>
      <c r="R62" s="163">
        <f>ROUND(Q62*R61,2)</f>
        <v>0</v>
      </c>
      <c r="S62" s="163">
        <f>ROUND(Q62*S61,2)</f>
        <v>0</v>
      </c>
      <c r="T62" s="163">
        <f>ROUND(SUM(Q62:S62)*T61,2)</f>
        <v>0</v>
      </c>
      <c r="U62" s="7">
        <f>SUM(Q62:T62)</f>
        <v>0</v>
      </c>
      <c r="V62" s="5">
        <v>0</v>
      </c>
      <c r="W62" s="6">
        <f>U62*V62</f>
        <v>0</v>
      </c>
      <c r="X62" s="6">
        <f>'Base, OY1 &amp; OY2 Travel'!M10</f>
        <v>0</v>
      </c>
      <c r="Y62" s="6">
        <v>0</v>
      </c>
      <c r="Z62" s="6">
        <v>0</v>
      </c>
      <c r="AA62" s="6">
        <v>0</v>
      </c>
      <c r="AB62" s="6">
        <v>0</v>
      </c>
      <c r="AC62" s="6">
        <v>0</v>
      </c>
      <c r="AD62" s="6">
        <f>SUM(AA62:AC62)</f>
        <v>0</v>
      </c>
      <c r="AE62" s="6">
        <v>0</v>
      </c>
      <c r="AF62" s="6">
        <v>0</v>
      </c>
      <c r="AG62" s="6">
        <f>SUM(X62:Z62,AD62:AF62)</f>
        <v>0</v>
      </c>
      <c r="AH62" s="7">
        <f>SUM(I62,P62,W62, AG62)</f>
        <v>0</v>
      </c>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row>
    <row r="63" spans="1:72" s="21" customFormat="1" ht="13" x14ac:dyDescent="0.3">
      <c r="A63" s="421" t="s">
        <v>149</v>
      </c>
      <c r="B63" s="49" t="s">
        <v>123</v>
      </c>
      <c r="C63" s="40">
        <v>0</v>
      </c>
      <c r="D63" s="40"/>
      <c r="E63" s="40">
        <v>0</v>
      </c>
      <c r="F63" s="40">
        <v>0</v>
      </c>
      <c r="G63" s="406"/>
      <c r="H63" s="33"/>
      <c r="I63" s="31"/>
      <c r="J63" s="40">
        <v>0</v>
      </c>
      <c r="K63" s="40"/>
      <c r="L63" s="40">
        <v>0</v>
      </c>
      <c r="M63" s="40">
        <v>0</v>
      </c>
      <c r="N63" s="406"/>
      <c r="O63" s="33"/>
      <c r="P63" s="31"/>
      <c r="Q63" s="40">
        <v>0</v>
      </c>
      <c r="R63" s="40"/>
      <c r="S63" s="40">
        <v>0</v>
      </c>
      <c r="T63" s="40">
        <v>0</v>
      </c>
      <c r="U63" s="406"/>
      <c r="V63" s="33"/>
      <c r="W63" s="31"/>
      <c r="X63" s="32"/>
      <c r="Y63" s="32"/>
      <c r="Z63" s="31"/>
      <c r="AA63" s="32"/>
      <c r="AB63" s="31"/>
      <c r="AC63" s="31"/>
      <c r="AD63" s="31"/>
      <c r="AE63" s="32"/>
      <c r="AF63" s="31"/>
      <c r="AG63" s="31"/>
      <c r="AH63" s="32"/>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row>
    <row r="64" spans="1:72" s="13" customFormat="1" ht="13" thickBot="1" x14ac:dyDescent="0.3">
      <c r="A64" s="422"/>
      <c r="B64" s="45" t="s">
        <v>123</v>
      </c>
      <c r="C64" s="163">
        <v>0</v>
      </c>
      <c r="D64" s="163">
        <f>ROUND(C64*D63,2)</f>
        <v>0</v>
      </c>
      <c r="E64" s="163">
        <f>ROUND(C64*E63,2)</f>
        <v>0</v>
      </c>
      <c r="F64" s="163">
        <f>ROUND(SUM(C64:E64)*F63,2)</f>
        <v>0</v>
      </c>
      <c r="G64" s="7">
        <f>SUM(C64:F64)</f>
        <v>0</v>
      </c>
      <c r="H64" s="34">
        <v>0</v>
      </c>
      <c r="I64" s="6">
        <f>G64*H64</f>
        <v>0</v>
      </c>
      <c r="J64" s="163">
        <v>0</v>
      </c>
      <c r="K64" s="163">
        <f>ROUND(J64*K63,2)</f>
        <v>0</v>
      </c>
      <c r="L64" s="163">
        <f>ROUND(J64*L63,2)</f>
        <v>0</v>
      </c>
      <c r="M64" s="163">
        <f>ROUND(SUM(J64:L64)*M63,2)</f>
        <v>0</v>
      </c>
      <c r="N64" s="7">
        <f>SUM(J64:M64)</f>
        <v>0</v>
      </c>
      <c r="O64" s="5">
        <v>0</v>
      </c>
      <c r="P64" s="6">
        <f>N64*O64</f>
        <v>0</v>
      </c>
      <c r="Q64" s="163">
        <v>0</v>
      </c>
      <c r="R64" s="163">
        <f>ROUND(Q64*R63,2)</f>
        <v>0</v>
      </c>
      <c r="S64" s="163">
        <f>ROUND(Q64*S63,2)</f>
        <v>0</v>
      </c>
      <c r="T64" s="163">
        <f>ROUND(SUM(Q64:S64)*T63,2)</f>
        <v>0</v>
      </c>
      <c r="U64" s="7">
        <f>SUM(Q64:T64)</f>
        <v>0</v>
      </c>
      <c r="V64" s="5">
        <v>0</v>
      </c>
      <c r="W64" s="6">
        <f>U64*V64</f>
        <v>0</v>
      </c>
      <c r="X64" s="22">
        <v>0</v>
      </c>
      <c r="Y64" s="6">
        <v>0</v>
      </c>
      <c r="Z64" s="22">
        <v>0</v>
      </c>
      <c r="AA64" s="22">
        <v>0</v>
      </c>
      <c r="AB64" s="22">
        <v>0</v>
      </c>
      <c r="AC64" s="22">
        <v>0</v>
      </c>
      <c r="AD64" s="22">
        <f>SUM(AA64:AC64)</f>
        <v>0</v>
      </c>
      <c r="AE64" s="22">
        <v>0</v>
      </c>
      <c r="AF64" s="22">
        <v>0</v>
      </c>
      <c r="AG64" s="22">
        <f>SUM(X64:Z64,AD64:AF64)</f>
        <v>0</v>
      </c>
      <c r="AH64" s="410">
        <f>SUM(I64,P64,W64, AG64)</f>
        <v>0</v>
      </c>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row>
    <row r="65" spans="1:34" ht="13.5" thickBot="1" x14ac:dyDescent="0.35">
      <c r="A65" s="19" t="s">
        <v>150</v>
      </c>
      <c r="B65" s="20"/>
      <c r="C65" s="35"/>
      <c r="D65" s="35"/>
      <c r="E65" s="36"/>
      <c r="F65" s="36"/>
      <c r="G65" s="9"/>
      <c r="H65" s="2">
        <f t="shared" ref="H65:AH65" si="0">SUM(H5:H64)</f>
        <v>0</v>
      </c>
      <c r="I65" s="10">
        <f t="shared" si="0"/>
        <v>0</v>
      </c>
      <c r="J65" s="35"/>
      <c r="K65" s="35"/>
      <c r="L65" s="36"/>
      <c r="M65" s="36"/>
      <c r="N65" s="9"/>
      <c r="O65" s="2">
        <f t="shared" ref="O65:P65" si="1">SUM(O5:O64)</f>
        <v>0</v>
      </c>
      <c r="P65" s="10">
        <f t="shared" si="1"/>
        <v>0</v>
      </c>
      <c r="Q65" s="35"/>
      <c r="R65" s="35"/>
      <c r="S65" s="36"/>
      <c r="T65" s="36"/>
      <c r="U65" s="9"/>
      <c r="V65" s="2">
        <f t="shared" ref="V65:W65" si="2">SUM(V5:V64)</f>
        <v>0</v>
      </c>
      <c r="W65" s="10">
        <f t="shared" si="2"/>
        <v>0</v>
      </c>
      <c r="X65" s="10">
        <f t="shared" si="0"/>
        <v>0</v>
      </c>
      <c r="Y65" s="10">
        <f t="shared" si="0"/>
        <v>0</v>
      </c>
      <c r="Z65" s="10">
        <f t="shared" si="0"/>
        <v>0</v>
      </c>
      <c r="AA65" s="10">
        <f t="shared" ref="AA65:AC65" si="3">SUM(AA5:AA64)</f>
        <v>0</v>
      </c>
      <c r="AB65" s="10">
        <f t="shared" si="3"/>
        <v>0</v>
      </c>
      <c r="AC65" s="10">
        <f t="shared" si="3"/>
        <v>0</v>
      </c>
      <c r="AD65" s="10">
        <f t="shared" si="0"/>
        <v>0</v>
      </c>
      <c r="AE65" s="10">
        <f t="shared" si="0"/>
        <v>0</v>
      </c>
      <c r="AF65" s="10">
        <f t="shared" si="0"/>
        <v>0</v>
      </c>
      <c r="AG65" s="10">
        <f t="shared" si="0"/>
        <v>0</v>
      </c>
      <c r="AH65" s="10">
        <f t="shared" si="0"/>
        <v>0</v>
      </c>
    </row>
    <row r="66" spans="1:34" ht="13" customHeight="1" x14ac:dyDescent="0.25">
      <c r="E66" s="38"/>
      <c r="F66" s="38"/>
      <c r="H66" s="11"/>
      <c r="I66" s="11"/>
      <c r="L66" s="38"/>
      <c r="M66" s="38"/>
      <c r="O66" s="11"/>
      <c r="P66" s="11"/>
      <c r="S66" s="38"/>
      <c r="T66" s="38"/>
      <c r="V66" s="11"/>
      <c r="W66" s="11"/>
      <c r="Z66" s="11"/>
      <c r="AA66" s="11"/>
      <c r="AB66" s="11"/>
      <c r="AC66" s="11"/>
      <c r="AD66" s="11"/>
      <c r="AF66" s="11"/>
      <c r="AG66" s="11"/>
    </row>
    <row r="67" spans="1:34" ht="6" customHeight="1" x14ac:dyDescent="0.25"/>
  </sheetData>
  <mergeCells count="12">
    <mergeCell ref="X1:AG1"/>
    <mergeCell ref="C2:F2"/>
    <mergeCell ref="J2:M2"/>
    <mergeCell ref="Q2:T2"/>
    <mergeCell ref="B1:W1"/>
    <mergeCell ref="AA2:AC2"/>
    <mergeCell ref="X2:Z2"/>
    <mergeCell ref="A61:A62"/>
    <mergeCell ref="A63:A64"/>
    <mergeCell ref="A30:A31"/>
    <mergeCell ref="A57:A58"/>
    <mergeCell ref="A59:A60"/>
  </mergeCells>
  <phoneticPr fontId="0" type="noConversion"/>
  <printOptions horizontalCentered="1"/>
  <pageMargins left="0.17" right="0" top="0.51" bottom="0.36" header="0.23" footer="0.17"/>
  <pageSetup paperSize="5" scale="53" fitToHeight="2" orientation="landscape" r:id="rId1"/>
  <headerFooter alignWithMargins="0">
    <oddHeader>&amp;F</oddHeader>
    <oddFooter>Page &amp;P&amp;R&amp;A</oddFooter>
  </headerFooter>
  <colBreaks count="1" manualBreakCount="1">
    <brk id="23" max="64"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67"/>
  <sheetViews>
    <sheetView showGridLines="0" zoomScale="80" zoomScaleNormal="80" zoomScaleSheetLayoutView="100" workbookViewId="0">
      <pane xSplit="2" ySplit="3" topLeftCell="M10" activePane="bottomRight" state="frozen"/>
      <selection pane="topRight" activeCell="C1" sqref="C1"/>
      <selection pane="bottomLeft" activeCell="A4" sqref="A4"/>
      <selection pane="bottomRight" activeCell="AE17" sqref="AE17"/>
    </sheetView>
  </sheetViews>
  <sheetFormatPr defaultColWidth="12.81640625" defaultRowHeight="10" x14ac:dyDescent="0.2"/>
  <cols>
    <col min="1" max="2" width="12.81640625" style="174"/>
    <col min="3" max="3" width="10" style="185" customWidth="1"/>
    <col min="4" max="4" width="9.54296875" style="185" customWidth="1"/>
    <col min="5" max="5" width="9.26953125" style="347" customWidth="1"/>
    <col min="6" max="6" width="8.26953125" style="347" customWidth="1"/>
    <col min="7" max="7" width="12.81640625" style="185"/>
    <col min="8" max="8" width="9.7265625" style="211" customWidth="1"/>
    <col min="9" max="9" width="8.81640625" style="211" customWidth="1"/>
    <col min="10" max="10" width="8.7265625" style="185" customWidth="1"/>
    <col min="11" max="11" width="11" style="185" customWidth="1"/>
    <col min="12" max="12" width="10" style="347" customWidth="1"/>
    <col min="13" max="13" width="8.7265625" style="347" customWidth="1"/>
    <col min="14" max="14" width="8.7265625" style="185" customWidth="1"/>
    <col min="15" max="15" width="8.26953125" style="211" customWidth="1"/>
    <col min="16" max="16" width="9.54296875" style="211" customWidth="1"/>
    <col min="17" max="17" width="9.26953125" style="185" customWidth="1"/>
    <col min="18" max="18" width="10.81640625" style="185" customWidth="1"/>
    <col min="19" max="19" width="10.7265625" style="347" customWidth="1"/>
    <col min="20" max="20" width="8.54296875" style="347" customWidth="1"/>
    <col min="21" max="21" width="10" style="185" customWidth="1"/>
    <col min="22" max="22" width="9.81640625" style="211" customWidth="1"/>
    <col min="23" max="23" width="10.7265625" style="211" customWidth="1"/>
    <col min="24" max="24" width="12.81640625" style="185"/>
    <col min="25" max="25" width="10.26953125" style="211" customWidth="1"/>
    <col min="26" max="26" width="9.54296875" style="211" customWidth="1"/>
    <col min="27" max="27" width="10.26953125" style="211" customWidth="1"/>
    <col min="28" max="28" width="10.7265625" style="211" customWidth="1"/>
    <col min="29" max="29" width="11.26953125" style="211" customWidth="1"/>
    <col min="30" max="30" width="9.7265625" style="211" customWidth="1"/>
    <col min="31" max="31" width="10.453125" style="185" customWidth="1"/>
    <col min="32" max="32" width="9.81640625" style="211" customWidth="1"/>
    <col min="33" max="33" width="11" style="211" customWidth="1"/>
    <col min="34" max="34" width="11" style="185" customWidth="1"/>
    <col min="35" max="16384" width="12.81640625" style="174"/>
  </cols>
  <sheetData>
    <row r="1" spans="1:72" ht="16.5" customHeight="1" thickBot="1" x14ac:dyDescent="0.25">
      <c r="A1" s="256"/>
      <c r="B1" s="442" t="s">
        <v>151</v>
      </c>
      <c r="C1" s="443"/>
      <c r="D1" s="443"/>
      <c r="E1" s="443"/>
      <c r="F1" s="443"/>
      <c r="G1" s="443"/>
      <c r="H1" s="443"/>
      <c r="I1" s="443"/>
      <c r="J1" s="443"/>
      <c r="K1" s="443"/>
      <c r="L1" s="443"/>
      <c r="M1" s="443"/>
      <c r="N1" s="443"/>
      <c r="O1" s="443"/>
      <c r="P1" s="443"/>
      <c r="Q1" s="443"/>
      <c r="R1" s="443"/>
      <c r="S1" s="443"/>
      <c r="T1" s="443"/>
      <c r="U1" s="443"/>
      <c r="V1" s="443"/>
      <c r="W1" s="443"/>
      <c r="X1" s="444" t="s">
        <v>152</v>
      </c>
      <c r="Y1" s="445"/>
      <c r="Z1" s="446"/>
      <c r="AA1" s="446"/>
      <c r="AB1" s="446"/>
      <c r="AC1" s="446"/>
      <c r="AD1" s="446"/>
      <c r="AE1" s="446"/>
      <c r="AF1" s="446"/>
      <c r="AG1" s="447"/>
      <c r="AH1" s="257"/>
    </row>
    <row r="2" spans="1:72" ht="72.75" customHeight="1" thickBot="1" x14ac:dyDescent="0.3">
      <c r="A2" s="256" t="s">
        <v>45</v>
      </c>
      <c r="B2" s="348" t="s">
        <v>56</v>
      </c>
      <c r="C2" s="439" t="s">
        <v>58</v>
      </c>
      <c r="D2" s="440"/>
      <c r="E2" s="440"/>
      <c r="F2" s="441"/>
      <c r="G2" s="258" t="s">
        <v>104</v>
      </c>
      <c r="H2" s="259" t="s">
        <v>105</v>
      </c>
      <c r="I2" s="260" t="s">
        <v>106</v>
      </c>
      <c r="J2" s="439" t="s">
        <v>50</v>
      </c>
      <c r="K2" s="440"/>
      <c r="L2" s="440"/>
      <c r="M2" s="441"/>
      <c r="N2" s="258" t="s">
        <v>108</v>
      </c>
      <c r="O2" s="259" t="s">
        <v>105</v>
      </c>
      <c r="P2" s="260" t="s">
        <v>106</v>
      </c>
      <c r="Q2" s="439" t="s">
        <v>109</v>
      </c>
      <c r="R2" s="440"/>
      <c r="S2" s="440"/>
      <c r="T2" s="441"/>
      <c r="U2" s="259" t="s">
        <v>105</v>
      </c>
      <c r="V2" s="259" t="s">
        <v>105</v>
      </c>
      <c r="W2" s="260" t="s">
        <v>106</v>
      </c>
      <c r="X2" s="450" t="s">
        <v>110</v>
      </c>
      <c r="Y2" s="451"/>
      <c r="Z2" s="452"/>
      <c r="AA2" s="448" t="s">
        <v>111</v>
      </c>
      <c r="AB2" s="449"/>
      <c r="AC2" s="449"/>
      <c r="AD2" s="261" t="s">
        <v>52</v>
      </c>
      <c r="AE2" s="262" t="s">
        <v>110</v>
      </c>
      <c r="AF2" s="263" t="s">
        <v>53</v>
      </c>
      <c r="AG2" s="264" t="s">
        <v>52</v>
      </c>
      <c r="AH2" s="257" t="s">
        <v>153</v>
      </c>
    </row>
    <row r="3" spans="1:72" ht="21.5" thickBot="1" x14ac:dyDescent="0.25">
      <c r="A3" s="265" t="s">
        <v>55</v>
      </c>
      <c r="B3" s="266" t="s">
        <v>113</v>
      </c>
      <c r="C3" s="259" t="s">
        <v>114</v>
      </c>
      <c r="D3" s="267" t="s">
        <v>115</v>
      </c>
      <c r="E3" s="268" t="s">
        <v>116</v>
      </c>
      <c r="F3" s="267" t="s">
        <v>16</v>
      </c>
      <c r="G3" s="269" t="s">
        <v>117</v>
      </c>
      <c r="H3" s="268" t="s">
        <v>118</v>
      </c>
      <c r="I3" s="270" t="s">
        <v>119</v>
      </c>
      <c r="J3" s="258" t="s">
        <v>114</v>
      </c>
      <c r="K3" s="349" t="s">
        <v>115</v>
      </c>
      <c r="L3" s="350" t="s">
        <v>116</v>
      </c>
      <c r="M3" s="349" t="s">
        <v>16</v>
      </c>
      <c r="N3" s="269" t="s">
        <v>117</v>
      </c>
      <c r="O3" s="268" t="s">
        <v>118</v>
      </c>
      <c r="P3" s="270" t="s">
        <v>119</v>
      </c>
      <c r="Q3" s="258" t="s">
        <v>114</v>
      </c>
      <c r="R3" s="349" t="s">
        <v>115</v>
      </c>
      <c r="S3" s="350" t="s">
        <v>116</v>
      </c>
      <c r="T3" s="349" t="s">
        <v>16</v>
      </c>
      <c r="U3" s="269" t="s">
        <v>117</v>
      </c>
      <c r="V3" s="268" t="s">
        <v>118</v>
      </c>
      <c r="W3" s="270" t="s">
        <v>119</v>
      </c>
      <c r="X3" s="271" t="s">
        <v>58</v>
      </c>
      <c r="Y3" s="272" t="s">
        <v>50</v>
      </c>
      <c r="Z3" s="273" t="s">
        <v>120</v>
      </c>
      <c r="AA3" s="273" t="s">
        <v>58</v>
      </c>
      <c r="AB3" s="273" t="s">
        <v>50</v>
      </c>
      <c r="AC3" s="273" t="s">
        <v>120</v>
      </c>
      <c r="AD3" s="274" t="s">
        <v>60</v>
      </c>
      <c r="AE3" s="275" t="s">
        <v>61</v>
      </c>
      <c r="AF3" s="276" t="s">
        <v>62</v>
      </c>
      <c r="AG3" s="277" t="s">
        <v>62</v>
      </c>
      <c r="AH3" s="278" t="s">
        <v>121</v>
      </c>
    </row>
    <row r="4" spans="1:72" ht="23.25" customHeight="1" x14ac:dyDescent="0.25">
      <c r="A4" s="279" t="s">
        <v>64</v>
      </c>
      <c r="B4" s="280" t="s">
        <v>122</v>
      </c>
      <c r="C4" s="281"/>
      <c r="D4" s="281"/>
      <c r="E4" s="281"/>
      <c r="F4" s="281"/>
      <c r="G4" s="282"/>
      <c r="H4" s="281"/>
      <c r="I4" s="282"/>
      <c r="J4" s="281"/>
      <c r="K4" s="281"/>
      <c r="L4" s="281"/>
      <c r="M4" s="281"/>
      <c r="N4" s="282"/>
      <c r="O4" s="281"/>
      <c r="P4" s="282"/>
      <c r="Q4" s="281"/>
      <c r="R4" s="281"/>
      <c r="S4" s="281"/>
      <c r="T4" s="281"/>
      <c r="U4" s="282"/>
      <c r="V4" s="281"/>
      <c r="W4" s="282"/>
      <c r="X4" s="282"/>
      <c r="Y4" s="283"/>
      <c r="Z4" s="283"/>
      <c r="AA4" s="283"/>
      <c r="AB4" s="283"/>
      <c r="AC4" s="283"/>
      <c r="AD4" s="282"/>
      <c r="AE4" s="282"/>
      <c r="AF4" s="282"/>
      <c r="AG4" s="282"/>
      <c r="AH4" s="284"/>
    </row>
    <row r="5" spans="1:72" s="290" customFormat="1" ht="13" customHeight="1" x14ac:dyDescent="0.25">
      <c r="A5" s="285"/>
      <c r="B5" s="286"/>
      <c r="C5" s="287"/>
      <c r="D5" s="287"/>
      <c r="E5" s="287"/>
      <c r="F5" s="287"/>
      <c r="G5" s="288"/>
      <c r="H5" s="289"/>
      <c r="I5" s="289"/>
      <c r="J5" s="287"/>
      <c r="K5" s="287"/>
      <c r="L5" s="287"/>
      <c r="M5" s="287"/>
      <c r="N5" s="288"/>
      <c r="O5" s="289"/>
      <c r="P5" s="289"/>
      <c r="Q5" s="287"/>
      <c r="R5" s="287"/>
      <c r="S5" s="287"/>
      <c r="T5" s="287"/>
      <c r="U5" s="288"/>
      <c r="V5" s="289"/>
      <c r="W5" s="289"/>
      <c r="X5" s="289"/>
      <c r="Y5" s="289"/>
      <c r="Z5" s="289"/>
      <c r="AA5" s="289"/>
      <c r="AB5" s="289"/>
      <c r="AC5" s="289"/>
      <c r="AD5" s="289"/>
      <c r="AE5" s="289"/>
      <c r="AF5" s="289"/>
      <c r="AG5" s="289"/>
      <c r="AH5" s="288"/>
      <c r="AI5" s="174"/>
      <c r="AJ5" s="174"/>
      <c r="AK5" s="174"/>
      <c r="AL5" s="174"/>
      <c r="AM5" s="174"/>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row>
    <row r="6" spans="1:72" s="290" customFormat="1" ht="13" customHeight="1" x14ac:dyDescent="0.2">
      <c r="A6" s="291" t="s">
        <v>124</v>
      </c>
      <c r="B6" s="292" t="s">
        <v>123</v>
      </c>
      <c r="C6" s="293">
        <v>0</v>
      </c>
      <c r="D6" s="293">
        <v>0</v>
      </c>
      <c r="E6" s="293">
        <v>0</v>
      </c>
      <c r="F6" s="293">
        <v>0</v>
      </c>
      <c r="G6" s="294"/>
      <c r="H6" s="295"/>
      <c r="I6" s="296"/>
      <c r="J6" s="293">
        <v>0</v>
      </c>
      <c r="K6" s="293">
        <v>0</v>
      </c>
      <c r="L6" s="293">
        <v>0</v>
      </c>
      <c r="M6" s="293">
        <v>0</v>
      </c>
      <c r="N6" s="294"/>
      <c r="O6" s="295"/>
      <c r="P6" s="296"/>
      <c r="Q6" s="293">
        <v>0</v>
      </c>
      <c r="R6" s="293">
        <v>0</v>
      </c>
      <c r="S6" s="293">
        <v>0</v>
      </c>
      <c r="T6" s="293">
        <v>0</v>
      </c>
      <c r="U6" s="294"/>
      <c r="V6" s="295"/>
      <c r="W6" s="296"/>
      <c r="X6" s="296"/>
      <c r="Y6" s="296"/>
      <c r="Z6" s="296"/>
      <c r="AA6" s="296"/>
      <c r="AB6" s="296"/>
      <c r="AC6" s="296"/>
      <c r="AD6" s="296"/>
      <c r="AE6" s="296"/>
      <c r="AF6" s="296"/>
      <c r="AG6" s="296"/>
      <c r="AH6" s="29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row>
    <row r="7" spans="1:72" s="290" customFormat="1" ht="13" customHeight="1" x14ac:dyDescent="0.25">
      <c r="A7" s="297"/>
      <c r="B7" s="298" t="s">
        <v>123</v>
      </c>
      <c r="C7" s="299">
        <v>0</v>
      </c>
      <c r="D7" s="299">
        <f>ROUND(C7*D6,2)</f>
        <v>0</v>
      </c>
      <c r="E7" s="299">
        <f>ROUND(C7*E6,2)</f>
        <v>0</v>
      </c>
      <c r="F7" s="299">
        <f>ROUND(SUM(C7:E7)*F6,2)</f>
        <v>0</v>
      </c>
      <c r="G7" s="300">
        <f>SUM(C7:F7)</f>
        <v>0</v>
      </c>
      <c r="H7" s="301">
        <v>0</v>
      </c>
      <c r="I7" s="302">
        <f>G7*H7</f>
        <v>0</v>
      </c>
      <c r="J7" s="299">
        <v>0</v>
      </c>
      <c r="K7" s="299">
        <f>ROUND(J7*K6,2)</f>
        <v>0</v>
      </c>
      <c r="L7" s="299">
        <f>ROUND(J7*L6,2)</f>
        <v>0</v>
      </c>
      <c r="M7" s="299">
        <f>ROUND(SUM(J7:L7)*M6,2)</f>
        <v>0</v>
      </c>
      <c r="N7" s="300">
        <f>SUM(J7:M7)</f>
        <v>0</v>
      </c>
      <c r="O7" s="301">
        <v>0</v>
      </c>
      <c r="P7" s="302">
        <f>N7*O7</f>
        <v>0</v>
      </c>
      <c r="Q7" s="299">
        <v>0</v>
      </c>
      <c r="R7" s="299">
        <f>ROUND(Q7*R6,2)</f>
        <v>0</v>
      </c>
      <c r="S7" s="299">
        <f>ROUND(Q7*S6,2)</f>
        <v>0</v>
      </c>
      <c r="T7" s="299">
        <f>ROUND(SUM(Q7:S7)*T6,2)</f>
        <v>0</v>
      </c>
      <c r="U7" s="300">
        <f>SUM(Q7:T7)</f>
        <v>0</v>
      </c>
      <c r="V7" s="301">
        <v>0</v>
      </c>
      <c r="W7" s="302">
        <f>U7*V7</f>
        <v>0</v>
      </c>
      <c r="X7" s="302">
        <v>0</v>
      </c>
      <c r="Y7" s="302">
        <v>0</v>
      </c>
      <c r="Z7" s="302">
        <v>0</v>
      </c>
      <c r="AA7" s="6">
        <v>0</v>
      </c>
      <c r="AB7" s="6">
        <v>0</v>
      </c>
      <c r="AC7" s="6">
        <v>0</v>
      </c>
      <c r="AD7" s="6">
        <f>SUM(AA7:AC7)</f>
        <v>0</v>
      </c>
      <c r="AE7" s="6">
        <v>0</v>
      </c>
      <c r="AF7" s="6">
        <v>0</v>
      </c>
      <c r="AG7" s="6">
        <f>SUM(X7:Z7,AD7:AF7)</f>
        <v>0</v>
      </c>
      <c r="AH7" s="7">
        <f>SUM(I7,P7,W7, AG7)</f>
        <v>0</v>
      </c>
      <c r="AI7" s="174"/>
      <c r="AJ7" s="174"/>
      <c r="AK7" s="174"/>
      <c r="AL7" s="174"/>
      <c r="AM7" s="174"/>
      <c r="AN7" s="174"/>
      <c r="AO7" s="174"/>
      <c r="AP7" s="174"/>
      <c r="AQ7" s="174"/>
      <c r="AR7" s="174"/>
      <c r="AS7" s="174"/>
      <c r="AT7" s="174"/>
      <c r="AU7" s="174"/>
      <c r="AV7" s="174"/>
      <c r="AW7" s="174"/>
      <c r="AX7" s="174"/>
      <c r="AY7" s="174"/>
      <c r="AZ7" s="174"/>
      <c r="BA7" s="174"/>
      <c r="BB7" s="174"/>
      <c r="BC7" s="174"/>
      <c r="BD7" s="174"/>
      <c r="BE7" s="174"/>
      <c r="BF7" s="174"/>
      <c r="BG7" s="174"/>
      <c r="BH7" s="174"/>
      <c r="BI7" s="174"/>
      <c r="BJ7" s="174"/>
      <c r="BK7" s="174"/>
      <c r="BL7" s="174"/>
      <c r="BM7" s="174"/>
      <c r="BN7" s="174"/>
      <c r="BO7" s="174"/>
      <c r="BP7" s="174"/>
      <c r="BQ7" s="174"/>
      <c r="BR7" s="174"/>
      <c r="BS7" s="174"/>
      <c r="BT7" s="174"/>
    </row>
    <row r="8" spans="1:72" s="290" customFormat="1" ht="12.75" customHeight="1" x14ac:dyDescent="0.25">
      <c r="A8" s="291" t="s">
        <v>125</v>
      </c>
      <c r="B8" s="292" t="s">
        <v>123</v>
      </c>
      <c r="C8" s="293">
        <v>0</v>
      </c>
      <c r="D8" s="293">
        <v>0</v>
      </c>
      <c r="E8" s="293">
        <v>0</v>
      </c>
      <c r="F8" s="293">
        <v>0</v>
      </c>
      <c r="G8" s="294"/>
      <c r="H8" s="301"/>
      <c r="I8" s="296"/>
      <c r="J8" s="293">
        <v>0</v>
      </c>
      <c r="K8" s="293">
        <v>0</v>
      </c>
      <c r="L8" s="293">
        <v>0</v>
      </c>
      <c r="M8" s="293">
        <v>0</v>
      </c>
      <c r="N8" s="294"/>
      <c r="O8" s="301"/>
      <c r="P8" s="296"/>
      <c r="Q8" s="293">
        <v>0</v>
      </c>
      <c r="R8" s="293">
        <v>0</v>
      </c>
      <c r="S8" s="293">
        <v>0</v>
      </c>
      <c r="T8" s="293">
        <v>0</v>
      </c>
      <c r="U8" s="294"/>
      <c r="V8" s="301"/>
      <c r="W8" s="296"/>
      <c r="X8" s="296"/>
      <c r="Y8" s="296"/>
      <c r="Z8" s="296"/>
      <c r="AA8" s="25"/>
      <c r="AB8" s="25"/>
      <c r="AC8" s="25"/>
      <c r="AD8" s="25"/>
      <c r="AE8" s="25"/>
      <c r="AF8" s="25"/>
      <c r="AG8" s="25"/>
      <c r="AH8" s="30"/>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row>
    <row r="9" spans="1:72" s="290" customFormat="1" ht="13" customHeight="1" x14ac:dyDescent="0.25">
      <c r="A9" s="297"/>
      <c r="B9" s="298" t="s">
        <v>123</v>
      </c>
      <c r="C9" s="299">
        <v>0</v>
      </c>
      <c r="D9" s="299">
        <f>ROUND(C9*D8,2)</f>
        <v>0</v>
      </c>
      <c r="E9" s="299">
        <f>ROUND(C9*E8,2)</f>
        <v>0</v>
      </c>
      <c r="F9" s="299">
        <f>ROUND(SUM(C9:E9)*F8,2)</f>
        <v>0</v>
      </c>
      <c r="G9" s="300">
        <f>SUM(C9:F9)</f>
        <v>0</v>
      </c>
      <c r="H9" s="301">
        <v>0</v>
      </c>
      <c r="I9" s="302">
        <f>G9*H9</f>
        <v>0</v>
      </c>
      <c r="J9" s="299">
        <v>0</v>
      </c>
      <c r="K9" s="299">
        <f>ROUND(J9*K8,2)</f>
        <v>0</v>
      </c>
      <c r="L9" s="299">
        <f>ROUND(J9*L8,2)</f>
        <v>0</v>
      </c>
      <c r="M9" s="299">
        <f>ROUND(SUM(J9:L9)*M8,2)</f>
        <v>0</v>
      </c>
      <c r="N9" s="300">
        <f>SUM(J9:M9)</f>
        <v>0</v>
      </c>
      <c r="O9" s="301">
        <v>0</v>
      </c>
      <c r="P9" s="302">
        <f>N9*O9</f>
        <v>0</v>
      </c>
      <c r="Q9" s="299">
        <v>0</v>
      </c>
      <c r="R9" s="299">
        <f>ROUND(Q9*R8,2)</f>
        <v>0</v>
      </c>
      <c r="S9" s="299">
        <f>ROUND(Q9*S8,2)</f>
        <v>0</v>
      </c>
      <c r="T9" s="299">
        <f>ROUND(SUM(Q9:S9)*T8,2)</f>
        <v>0</v>
      </c>
      <c r="U9" s="300">
        <f>SUM(Q9:T9)</f>
        <v>0</v>
      </c>
      <c r="V9" s="301">
        <v>0</v>
      </c>
      <c r="W9" s="302">
        <f>U9*V9</f>
        <v>0</v>
      </c>
      <c r="X9" s="302">
        <v>0</v>
      </c>
      <c r="Y9" s="302">
        <v>0</v>
      </c>
      <c r="Z9" s="302">
        <v>0</v>
      </c>
      <c r="AA9" s="6">
        <v>0</v>
      </c>
      <c r="AB9" s="6">
        <v>0</v>
      </c>
      <c r="AC9" s="6">
        <v>0</v>
      </c>
      <c r="AD9" s="6">
        <f>SUM(AA9:AC9)</f>
        <v>0</v>
      </c>
      <c r="AE9" s="6">
        <v>0</v>
      </c>
      <c r="AF9" s="6">
        <v>0</v>
      </c>
      <c r="AG9" s="6">
        <f>SUM(X9:Z9,AD9:AF9)</f>
        <v>0</v>
      </c>
      <c r="AH9" s="7">
        <f>SUM(I9,P9,W9, AG9)</f>
        <v>0</v>
      </c>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row>
    <row r="10" spans="1:72" s="290" customFormat="1" ht="13" customHeight="1" x14ac:dyDescent="0.25">
      <c r="A10" s="291" t="s">
        <v>126</v>
      </c>
      <c r="B10" s="292" t="s">
        <v>123</v>
      </c>
      <c r="C10" s="293">
        <v>0</v>
      </c>
      <c r="D10" s="293">
        <v>0</v>
      </c>
      <c r="E10" s="293">
        <v>0</v>
      </c>
      <c r="F10" s="293">
        <v>0</v>
      </c>
      <c r="G10" s="294"/>
      <c r="H10" s="301"/>
      <c r="I10" s="296"/>
      <c r="J10" s="293">
        <v>0</v>
      </c>
      <c r="K10" s="293">
        <v>0</v>
      </c>
      <c r="L10" s="293">
        <v>0</v>
      </c>
      <c r="M10" s="293">
        <v>0</v>
      </c>
      <c r="N10" s="294"/>
      <c r="O10" s="301"/>
      <c r="P10" s="296"/>
      <c r="Q10" s="293">
        <v>0</v>
      </c>
      <c r="R10" s="293">
        <v>0</v>
      </c>
      <c r="S10" s="293">
        <v>0</v>
      </c>
      <c r="T10" s="293">
        <v>0</v>
      </c>
      <c r="U10" s="294"/>
      <c r="V10" s="301"/>
      <c r="W10" s="296"/>
      <c r="X10" s="296"/>
      <c r="Y10" s="296"/>
      <c r="Z10" s="296"/>
      <c r="AA10" s="25"/>
      <c r="AB10" s="25"/>
      <c r="AC10" s="25"/>
      <c r="AD10" s="25"/>
      <c r="AE10" s="25"/>
      <c r="AF10" s="25"/>
      <c r="AG10" s="25"/>
      <c r="AH10" s="30"/>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row>
    <row r="11" spans="1:72" s="290" customFormat="1" ht="13" customHeight="1" x14ac:dyDescent="0.25">
      <c r="A11" s="297"/>
      <c r="B11" s="298" t="s">
        <v>123</v>
      </c>
      <c r="C11" s="299">
        <v>0</v>
      </c>
      <c r="D11" s="299">
        <f>ROUND(C11*D10,2)</f>
        <v>0</v>
      </c>
      <c r="E11" s="299">
        <f>ROUND(C11*E10,2)</f>
        <v>0</v>
      </c>
      <c r="F11" s="299">
        <f>ROUND(SUM(C11:E11)*F10,2)</f>
        <v>0</v>
      </c>
      <c r="G11" s="300">
        <f>SUM(C11:F11)</f>
        <v>0</v>
      </c>
      <c r="H11" s="301">
        <v>0</v>
      </c>
      <c r="I11" s="302">
        <f>G11*H11</f>
        <v>0</v>
      </c>
      <c r="J11" s="299">
        <v>0</v>
      </c>
      <c r="K11" s="299">
        <f>ROUND(J11*K10,2)</f>
        <v>0</v>
      </c>
      <c r="L11" s="299">
        <f>ROUND(J11*L10,2)</f>
        <v>0</v>
      </c>
      <c r="M11" s="299">
        <f>ROUND(SUM(J11:L11)*M10,2)</f>
        <v>0</v>
      </c>
      <c r="N11" s="300">
        <f>SUM(J11:M11)</f>
        <v>0</v>
      </c>
      <c r="O11" s="301">
        <v>0</v>
      </c>
      <c r="P11" s="302">
        <f>N11*O11</f>
        <v>0</v>
      </c>
      <c r="Q11" s="299">
        <v>0</v>
      </c>
      <c r="R11" s="299">
        <f>ROUND(Q11*R10,2)</f>
        <v>0</v>
      </c>
      <c r="S11" s="299">
        <f>ROUND(Q11*S10,2)</f>
        <v>0</v>
      </c>
      <c r="T11" s="299">
        <f>ROUND(SUM(Q11:S11)*T10,2)</f>
        <v>0</v>
      </c>
      <c r="U11" s="300">
        <f>SUM(Q11:T11)</f>
        <v>0</v>
      </c>
      <c r="V11" s="301">
        <v>0</v>
      </c>
      <c r="W11" s="302">
        <f>U11*V11</f>
        <v>0</v>
      </c>
      <c r="X11" s="302">
        <v>0</v>
      </c>
      <c r="Y11" s="302">
        <v>0</v>
      </c>
      <c r="Z11" s="302">
        <v>0</v>
      </c>
      <c r="AA11" s="6">
        <v>0</v>
      </c>
      <c r="AB11" s="6">
        <v>0</v>
      </c>
      <c r="AC11" s="6">
        <v>0</v>
      </c>
      <c r="AD11" s="6">
        <f>SUM(AA11:AC11)</f>
        <v>0</v>
      </c>
      <c r="AE11" s="6">
        <v>0</v>
      </c>
      <c r="AF11" s="6">
        <v>0</v>
      </c>
      <c r="AG11" s="6">
        <f>SUM(X11:Z11,AD11:AF11)</f>
        <v>0</v>
      </c>
      <c r="AH11" s="7">
        <f>SUM(I11,P11,W11, AG11)</f>
        <v>0</v>
      </c>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174"/>
      <c r="BK11" s="174"/>
      <c r="BL11" s="174"/>
      <c r="BM11" s="174"/>
      <c r="BN11" s="174"/>
      <c r="BO11" s="174"/>
      <c r="BP11" s="174"/>
      <c r="BQ11" s="174"/>
      <c r="BR11" s="174"/>
      <c r="BS11" s="174"/>
      <c r="BT11" s="174"/>
    </row>
    <row r="12" spans="1:72" s="290" customFormat="1" ht="13" customHeight="1" x14ac:dyDescent="0.25">
      <c r="A12" s="291" t="s">
        <v>127</v>
      </c>
      <c r="B12" s="292" t="s">
        <v>123</v>
      </c>
      <c r="C12" s="293">
        <v>0</v>
      </c>
      <c r="D12" s="293">
        <v>0</v>
      </c>
      <c r="E12" s="293">
        <v>0</v>
      </c>
      <c r="F12" s="293">
        <v>0</v>
      </c>
      <c r="G12" s="303"/>
      <c r="H12" s="301"/>
      <c r="I12" s="296"/>
      <c r="J12" s="293">
        <v>0</v>
      </c>
      <c r="K12" s="293">
        <v>0</v>
      </c>
      <c r="L12" s="293">
        <v>0</v>
      </c>
      <c r="M12" s="293">
        <v>0</v>
      </c>
      <c r="N12" s="303"/>
      <c r="O12" s="301"/>
      <c r="P12" s="296"/>
      <c r="Q12" s="293">
        <v>0</v>
      </c>
      <c r="R12" s="293">
        <v>0</v>
      </c>
      <c r="S12" s="293">
        <v>0</v>
      </c>
      <c r="T12" s="293">
        <v>0</v>
      </c>
      <c r="U12" s="303"/>
      <c r="V12" s="301"/>
      <c r="W12" s="296"/>
      <c r="X12" s="296"/>
      <c r="Y12" s="296"/>
      <c r="Z12" s="296"/>
      <c r="AA12" s="25"/>
      <c r="AB12" s="25"/>
      <c r="AC12" s="25"/>
      <c r="AD12" s="25"/>
      <c r="AE12" s="25"/>
      <c r="AF12" s="25"/>
      <c r="AG12" s="25"/>
      <c r="AH12" s="30"/>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4"/>
      <c r="BT12" s="174"/>
    </row>
    <row r="13" spans="1:72" ht="13" customHeight="1" thickBot="1" x14ac:dyDescent="0.3">
      <c r="A13" s="304"/>
      <c r="B13" s="305" t="s">
        <v>123</v>
      </c>
      <c r="C13" s="299">
        <v>0</v>
      </c>
      <c r="D13" s="299">
        <f>ROUND(C13*D12,2)</f>
        <v>0</v>
      </c>
      <c r="E13" s="299">
        <f>ROUND(C13*E12,2)</f>
        <v>0</v>
      </c>
      <c r="F13" s="299">
        <f>ROUND(SUM(C13:E13)*F12,2)</f>
        <v>0</v>
      </c>
      <c r="G13" s="300">
        <f>SUM(C13:F13)</f>
        <v>0</v>
      </c>
      <c r="H13" s="301">
        <v>0</v>
      </c>
      <c r="I13" s="302">
        <f>G13*H13</f>
        <v>0</v>
      </c>
      <c r="J13" s="299">
        <v>0</v>
      </c>
      <c r="K13" s="299">
        <f>ROUND(J13*K12,2)</f>
        <v>0</v>
      </c>
      <c r="L13" s="299">
        <f>ROUND(J13*L12,2)</f>
        <v>0</v>
      </c>
      <c r="M13" s="299">
        <f>ROUND(SUM(J13:L13)*M12,2)</f>
        <v>0</v>
      </c>
      <c r="N13" s="300">
        <f>SUM(J13:M13)</f>
        <v>0</v>
      </c>
      <c r="O13" s="301">
        <v>0</v>
      </c>
      <c r="P13" s="302">
        <f>N13*O13</f>
        <v>0</v>
      </c>
      <c r="Q13" s="299">
        <v>0</v>
      </c>
      <c r="R13" s="299">
        <f>ROUND(Q13*R12,2)</f>
        <v>0</v>
      </c>
      <c r="S13" s="299">
        <f>ROUND(Q13*S12,2)</f>
        <v>0</v>
      </c>
      <c r="T13" s="299">
        <f>ROUND(SUM(Q13:S13)*T12,2)</f>
        <v>0</v>
      </c>
      <c r="U13" s="300">
        <f>SUM(Q13:T13)</f>
        <v>0</v>
      </c>
      <c r="V13" s="301">
        <v>0</v>
      </c>
      <c r="W13" s="302">
        <f>U13*V13</f>
        <v>0</v>
      </c>
      <c r="X13" s="302">
        <v>0</v>
      </c>
      <c r="Y13" s="306">
        <v>0</v>
      </c>
      <c r="Z13" s="306">
        <v>0</v>
      </c>
      <c r="AA13" s="6">
        <v>0</v>
      </c>
      <c r="AB13" s="6">
        <v>0</v>
      </c>
      <c r="AC13" s="6">
        <v>0</v>
      </c>
      <c r="AD13" s="6">
        <f>SUM(AA13:AC13)</f>
        <v>0</v>
      </c>
      <c r="AE13" s="8">
        <v>0</v>
      </c>
      <c r="AF13" s="8">
        <v>0</v>
      </c>
      <c r="AG13" s="6">
        <f>SUM(X13:Z13,AD13:AF13)</f>
        <v>0</v>
      </c>
      <c r="AH13" s="7">
        <f>SUM(I13,P13,W13, AG13)</f>
        <v>0</v>
      </c>
    </row>
    <row r="14" spans="1:72" s="307" customFormat="1" ht="24.75" customHeight="1" x14ac:dyDescent="0.25">
      <c r="A14" s="279" t="s">
        <v>66</v>
      </c>
      <c r="B14" s="280" t="s">
        <v>122</v>
      </c>
      <c r="C14" s="281"/>
      <c r="D14" s="281"/>
      <c r="E14" s="281"/>
      <c r="F14" s="281"/>
      <c r="G14" s="282"/>
      <c r="H14" s="281"/>
      <c r="I14" s="282"/>
      <c r="J14" s="281"/>
      <c r="K14" s="281"/>
      <c r="L14" s="281"/>
      <c r="M14" s="281"/>
      <c r="N14" s="282"/>
      <c r="O14" s="281"/>
      <c r="P14" s="282"/>
      <c r="Q14" s="281"/>
      <c r="R14" s="281"/>
      <c r="S14" s="281"/>
      <c r="T14" s="281"/>
      <c r="U14" s="282"/>
      <c r="V14" s="281"/>
      <c r="W14" s="282"/>
      <c r="X14" s="282"/>
      <c r="Y14" s="283"/>
      <c r="Z14" s="283"/>
      <c r="AA14" s="62"/>
      <c r="AB14" s="62"/>
      <c r="AC14" s="62"/>
      <c r="AD14" s="63"/>
      <c r="AE14" s="62"/>
      <c r="AF14" s="62"/>
      <c r="AG14" s="62"/>
      <c r="AH14" s="6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row>
    <row r="15" spans="1:72" s="290" customFormat="1" ht="12.75" customHeight="1" x14ac:dyDescent="0.25">
      <c r="A15" s="285"/>
      <c r="B15" s="286"/>
      <c r="C15" s="287"/>
      <c r="D15" s="287"/>
      <c r="E15" s="287"/>
      <c r="F15" s="287"/>
      <c r="G15" s="288"/>
      <c r="H15" s="289"/>
      <c r="I15" s="289"/>
      <c r="J15" s="287"/>
      <c r="K15" s="287"/>
      <c r="L15" s="287"/>
      <c r="M15" s="287"/>
      <c r="N15" s="288"/>
      <c r="O15" s="289"/>
      <c r="P15" s="289"/>
      <c r="Q15" s="287"/>
      <c r="R15" s="287"/>
      <c r="S15" s="287"/>
      <c r="T15" s="287"/>
      <c r="U15" s="288"/>
      <c r="V15" s="289"/>
      <c r="W15" s="289"/>
      <c r="X15" s="289"/>
      <c r="Y15" s="289"/>
      <c r="Z15" s="289"/>
      <c r="AA15" s="58"/>
      <c r="AB15" s="58"/>
      <c r="AC15" s="58"/>
      <c r="AD15" s="58"/>
      <c r="AE15" s="58"/>
      <c r="AF15" s="58"/>
      <c r="AG15" s="58"/>
      <c r="AH15" s="57"/>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row>
    <row r="16" spans="1:72" s="290" customFormat="1" ht="12.75" customHeight="1" x14ac:dyDescent="0.25">
      <c r="A16" s="308" t="s">
        <v>128</v>
      </c>
      <c r="B16" s="309" t="s">
        <v>123</v>
      </c>
      <c r="C16" s="293">
        <v>0</v>
      </c>
      <c r="D16" s="293">
        <v>0</v>
      </c>
      <c r="E16" s="293">
        <v>0</v>
      </c>
      <c r="F16" s="293">
        <v>0</v>
      </c>
      <c r="G16" s="303"/>
      <c r="H16" s="301"/>
      <c r="I16" s="310"/>
      <c r="J16" s="293">
        <v>0</v>
      </c>
      <c r="K16" s="293">
        <v>0</v>
      </c>
      <c r="L16" s="293">
        <v>0</v>
      </c>
      <c r="M16" s="293">
        <v>0</v>
      </c>
      <c r="N16" s="303"/>
      <c r="O16" s="301"/>
      <c r="P16" s="310"/>
      <c r="Q16" s="293">
        <v>0</v>
      </c>
      <c r="R16" s="293">
        <v>0</v>
      </c>
      <c r="S16" s="293">
        <v>0</v>
      </c>
      <c r="T16" s="293">
        <v>0</v>
      </c>
      <c r="U16" s="303"/>
      <c r="V16" s="301"/>
      <c r="W16" s="310"/>
      <c r="X16" s="310"/>
      <c r="Y16" s="310"/>
      <c r="Z16" s="310"/>
      <c r="AA16" s="22"/>
      <c r="AB16" s="22"/>
      <c r="AC16" s="22"/>
      <c r="AD16" s="22"/>
      <c r="AE16" s="22"/>
      <c r="AF16" s="22"/>
      <c r="AG16" s="22"/>
      <c r="AH16" s="23"/>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4"/>
      <c r="BT16" s="174"/>
    </row>
    <row r="17" spans="1:72" s="290" customFormat="1" ht="13" customHeight="1" x14ac:dyDescent="0.25">
      <c r="A17" s="312"/>
      <c r="B17" s="298" t="s">
        <v>123</v>
      </c>
      <c r="C17" s="299">
        <v>0</v>
      </c>
      <c r="D17" s="299">
        <f>ROUND(C17*D16,2)</f>
        <v>0</v>
      </c>
      <c r="E17" s="299">
        <f>ROUND(C17*E16,2)</f>
        <v>0</v>
      </c>
      <c r="F17" s="299">
        <f>ROUND(SUM(C17:E17)*F16,2)</f>
        <v>0</v>
      </c>
      <c r="G17" s="300">
        <f>SUM(C17:F17)</f>
        <v>0</v>
      </c>
      <c r="H17" s="301">
        <v>0</v>
      </c>
      <c r="I17" s="302">
        <f>G17*H17</f>
        <v>0</v>
      </c>
      <c r="J17" s="299">
        <v>0</v>
      </c>
      <c r="K17" s="299">
        <f>ROUND(J17*K16,2)</f>
        <v>0</v>
      </c>
      <c r="L17" s="299">
        <f>ROUND(J17*L16,2)</f>
        <v>0</v>
      </c>
      <c r="M17" s="299">
        <f>ROUND(SUM(J17:L17)*M16,2)</f>
        <v>0</v>
      </c>
      <c r="N17" s="300">
        <f>SUM(J17:M17)</f>
        <v>0</v>
      </c>
      <c r="O17" s="301">
        <v>0</v>
      </c>
      <c r="P17" s="302">
        <f>N17*O17</f>
        <v>0</v>
      </c>
      <c r="Q17" s="299">
        <v>0</v>
      </c>
      <c r="R17" s="299">
        <f>ROUND(Q17*R16,2)</f>
        <v>0</v>
      </c>
      <c r="S17" s="299">
        <f>ROUND(Q17*S16,2)</f>
        <v>0</v>
      </c>
      <c r="T17" s="299">
        <f>ROUND(SUM(Q17:S17)*T16,2)</f>
        <v>0</v>
      </c>
      <c r="U17" s="300">
        <f>SUM(Q17:T17)</f>
        <v>0</v>
      </c>
      <c r="V17" s="301">
        <v>0</v>
      </c>
      <c r="W17" s="302">
        <f>U17*V17</f>
        <v>0</v>
      </c>
      <c r="X17" s="302">
        <f>'Base, OY1 &amp; OY2 Travel'!M2</f>
        <v>0</v>
      </c>
      <c r="Y17" s="302">
        <v>0</v>
      </c>
      <c r="Z17" s="302">
        <v>0</v>
      </c>
      <c r="AA17" s="6">
        <v>0</v>
      </c>
      <c r="AB17" s="6">
        <v>0</v>
      </c>
      <c r="AC17" s="6">
        <v>0</v>
      </c>
      <c r="AD17" s="6">
        <f>SUM(AA17:AC17)</f>
        <v>0</v>
      </c>
      <c r="AE17" s="6">
        <v>0</v>
      </c>
      <c r="AF17" s="6">
        <v>0</v>
      </c>
      <c r="AG17" s="6">
        <f>SUM(X17:Z17,AD17:AF17)</f>
        <v>0</v>
      </c>
      <c r="AH17" s="7">
        <f>SUM(I17,P17,W17, AG17)</f>
        <v>0</v>
      </c>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row>
    <row r="18" spans="1:72" s="290" customFormat="1" ht="13" customHeight="1" x14ac:dyDescent="0.25">
      <c r="A18" s="308" t="s">
        <v>129</v>
      </c>
      <c r="B18" s="309" t="s">
        <v>123</v>
      </c>
      <c r="C18" s="293">
        <v>0</v>
      </c>
      <c r="D18" s="293">
        <v>0</v>
      </c>
      <c r="E18" s="293">
        <v>0</v>
      </c>
      <c r="F18" s="293">
        <v>0</v>
      </c>
      <c r="G18" s="303"/>
      <c r="H18" s="301"/>
      <c r="I18" s="310"/>
      <c r="J18" s="293">
        <v>0</v>
      </c>
      <c r="K18" s="293">
        <v>0</v>
      </c>
      <c r="L18" s="293">
        <v>0</v>
      </c>
      <c r="M18" s="293">
        <v>0</v>
      </c>
      <c r="N18" s="303"/>
      <c r="O18" s="301"/>
      <c r="P18" s="310"/>
      <c r="Q18" s="293">
        <v>0</v>
      </c>
      <c r="R18" s="293">
        <v>0</v>
      </c>
      <c r="S18" s="293">
        <v>0</v>
      </c>
      <c r="T18" s="293">
        <v>0</v>
      </c>
      <c r="U18" s="303"/>
      <c r="V18" s="301"/>
      <c r="W18" s="310"/>
      <c r="X18" s="310"/>
      <c r="Y18" s="310"/>
      <c r="Z18" s="310"/>
      <c r="AA18" s="22"/>
      <c r="AB18" s="22"/>
      <c r="AC18" s="22"/>
      <c r="AD18" s="22"/>
      <c r="AE18" s="22"/>
      <c r="AF18" s="22"/>
      <c r="AG18" s="22"/>
      <c r="AH18" s="23"/>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row>
    <row r="19" spans="1:72" s="290" customFormat="1" ht="13" customHeight="1" x14ac:dyDescent="0.25">
      <c r="A19" s="312"/>
      <c r="B19" s="298" t="s">
        <v>123</v>
      </c>
      <c r="C19" s="299">
        <v>0</v>
      </c>
      <c r="D19" s="299">
        <f>ROUND(C19*D18,2)</f>
        <v>0</v>
      </c>
      <c r="E19" s="299">
        <f>ROUND(C19*E18,2)</f>
        <v>0</v>
      </c>
      <c r="F19" s="299">
        <f>ROUND(SUM(C19:E19)*F18,2)</f>
        <v>0</v>
      </c>
      <c r="G19" s="300">
        <f>SUM(C19:F19)</f>
        <v>0</v>
      </c>
      <c r="H19" s="301">
        <v>0</v>
      </c>
      <c r="I19" s="302">
        <f>G19*H19</f>
        <v>0</v>
      </c>
      <c r="J19" s="299">
        <v>0</v>
      </c>
      <c r="K19" s="299">
        <f>ROUND(J19*K18,2)</f>
        <v>0</v>
      </c>
      <c r="L19" s="299">
        <f>ROUND(J19*L18,2)</f>
        <v>0</v>
      </c>
      <c r="M19" s="299">
        <f>ROUND(SUM(J19:L19)*M18,2)</f>
        <v>0</v>
      </c>
      <c r="N19" s="300">
        <f>SUM(J19:M19)</f>
        <v>0</v>
      </c>
      <c r="O19" s="301">
        <v>0</v>
      </c>
      <c r="P19" s="302">
        <f>N19*O19</f>
        <v>0</v>
      </c>
      <c r="Q19" s="299">
        <v>0</v>
      </c>
      <c r="R19" s="299">
        <f>ROUND(Q19*R18,2)</f>
        <v>0</v>
      </c>
      <c r="S19" s="299">
        <f>ROUND(Q19*S18,2)</f>
        <v>0</v>
      </c>
      <c r="T19" s="299">
        <f>ROUND(SUM(Q19:S19)*T18,2)</f>
        <v>0</v>
      </c>
      <c r="U19" s="300">
        <f>SUM(Q19:T19)</f>
        <v>0</v>
      </c>
      <c r="V19" s="301">
        <v>0</v>
      </c>
      <c r="W19" s="302">
        <f>U19*V19</f>
        <v>0</v>
      </c>
      <c r="X19" s="302">
        <f>'Base, OY1 &amp; OY2 Travel'!M4</f>
        <v>0</v>
      </c>
      <c r="Y19" s="302">
        <v>0</v>
      </c>
      <c r="Z19" s="302">
        <v>0</v>
      </c>
      <c r="AA19" s="6">
        <v>0</v>
      </c>
      <c r="AB19" s="6">
        <v>0</v>
      </c>
      <c r="AC19" s="6">
        <v>0</v>
      </c>
      <c r="AD19" s="6">
        <f>SUM(AA19:AC19)</f>
        <v>0</v>
      </c>
      <c r="AE19" s="6">
        <v>0</v>
      </c>
      <c r="AF19" s="6">
        <v>0</v>
      </c>
      <c r="AG19" s="6">
        <f>SUM(X19:Z19,AD19:AF19)</f>
        <v>0</v>
      </c>
      <c r="AH19" s="7">
        <f>SUM(I19,P19,W19, AG19)</f>
        <v>0</v>
      </c>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row>
    <row r="20" spans="1:72" s="290" customFormat="1" ht="13" customHeight="1" x14ac:dyDescent="0.25">
      <c r="A20" s="285">
        <v>2.2000000000000002</v>
      </c>
      <c r="B20" s="286" t="s">
        <v>123</v>
      </c>
      <c r="C20" s="287"/>
      <c r="D20" s="287"/>
      <c r="E20" s="287"/>
      <c r="F20" s="287"/>
      <c r="G20" s="288"/>
      <c r="H20" s="289"/>
      <c r="I20" s="289"/>
      <c r="J20" s="287"/>
      <c r="K20" s="287"/>
      <c r="L20" s="287"/>
      <c r="M20" s="287"/>
      <c r="N20" s="288"/>
      <c r="O20" s="289"/>
      <c r="P20" s="289"/>
      <c r="Q20" s="287"/>
      <c r="R20" s="287"/>
      <c r="S20" s="287"/>
      <c r="T20" s="287"/>
      <c r="U20" s="288"/>
      <c r="V20" s="289"/>
      <c r="W20" s="289"/>
      <c r="X20" s="289"/>
      <c r="Y20" s="289"/>
      <c r="Z20" s="289"/>
      <c r="AA20" s="58"/>
      <c r="AB20" s="58"/>
      <c r="AC20" s="58"/>
      <c r="AD20" s="58"/>
      <c r="AE20" s="58"/>
      <c r="AF20" s="58"/>
      <c r="AG20" s="58"/>
      <c r="AH20" s="57"/>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row>
    <row r="21" spans="1:72" s="290" customFormat="1" ht="12.75" customHeight="1" x14ac:dyDescent="0.25">
      <c r="A21" s="308" t="s">
        <v>130</v>
      </c>
      <c r="B21" s="309" t="s">
        <v>123</v>
      </c>
      <c r="C21" s="293">
        <v>0</v>
      </c>
      <c r="D21" s="293">
        <v>0</v>
      </c>
      <c r="E21" s="293">
        <v>0</v>
      </c>
      <c r="F21" s="293">
        <v>0</v>
      </c>
      <c r="G21" s="303"/>
      <c r="H21" s="301"/>
      <c r="I21" s="310"/>
      <c r="J21" s="293">
        <v>0</v>
      </c>
      <c r="K21" s="293">
        <v>0</v>
      </c>
      <c r="L21" s="293">
        <v>0</v>
      </c>
      <c r="M21" s="293">
        <v>0</v>
      </c>
      <c r="N21" s="303"/>
      <c r="O21" s="301"/>
      <c r="P21" s="310"/>
      <c r="Q21" s="293">
        <v>0</v>
      </c>
      <c r="R21" s="293">
        <v>0</v>
      </c>
      <c r="S21" s="293">
        <v>0</v>
      </c>
      <c r="T21" s="293">
        <v>0</v>
      </c>
      <c r="U21" s="303"/>
      <c r="V21" s="301"/>
      <c r="W21" s="310"/>
      <c r="X21" s="310"/>
      <c r="Y21" s="310"/>
      <c r="Z21" s="310"/>
      <c r="AA21" s="22"/>
      <c r="AB21" s="22"/>
      <c r="AC21" s="22"/>
      <c r="AD21" s="22"/>
      <c r="AE21" s="22"/>
      <c r="AF21" s="22"/>
      <c r="AG21" s="22"/>
      <c r="AH21" s="23"/>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row>
    <row r="22" spans="1:72" s="290" customFormat="1" ht="12.75" customHeight="1" x14ac:dyDescent="0.25">
      <c r="A22" s="312"/>
      <c r="B22" s="298" t="s">
        <v>123</v>
      </c>
      <c r="C22" s="299">
        <v>0</v>
      </c>
      <c r="D22" s="299">
        <f>ROUND(C22*D21,2)</f>
        <v>0</v>
      </c>
      <c r="E22" s="299">
        <f>ROUND(C22*E21,2)</f>
        <v>0</v>
      </c>
      <c r="F22" s="299">
        <f>ROUND(SUM(C22:E22)*F21,2)</f>
        <v>0</v>
      </c>
      <c r="G22" s="300">
        <f>SUM(C22:F22)</f>
        <v>0</v>
      </c>
      <c r="H22" s="301">
        <v>0</v>
      </c>
      <c r="I22" s="302">
        <f>G22*H22</f>
        <v>0</v>
      </c>
      <c r="J22" s="299">
        <v>0</v>
      </c>
      <c r="K22" s="299">
        <f>ROUND(J22*K21,2)</f>
        <v>0</v>
      </c>
      <c r="L22" s="299">
        <f>ROUND(J22*L21,2)</f>
        <v>0</v>
      </c>
      <c r="M22" s="299">
        <f>ROUND(SUM(J22:L22)*M21,2)</f>
        <v>0</v>
      </c>
      <c r="N22" s="300">
        <f>SUM(J22:M22)</f>
        <v>0</v>
      </c>
      <c r="O22" s="301">
        <v>0</v>
      </c>
      <c r="P22" s="302">
        <f>N22*O22</f>
        <v>0</v>
      </c>
      <c r="Q22" s="299">
        <v>0</v>
      </c>
      <c r="R22" s="299">
        <f>ROUND(Q22*R21,2)</f>
        <v>0</v>
      </c>
      <c r="S22" s="299">
        <f>ROUND(Q22*S21,2)</f>
        <v>0</v>
      </c>
      <c r="T22" s="299">
        <f>ROUND(SUM(Q22:S22)*T21,2)</f>
        <v>0</v>
      </c>
      <c r="U22" s="300">
        <f>SUM(Q22:T22)</f>
        <v>0</v>
      </c>
      <c r="V22" s="301">
        <v>0</v>
      </c>
      <c r="W22" s="302">
        <f>U22*V22</f>
        <v>0</v>
      </c>
      <c r="X22" s="302">
        <v>0</v>
      </c>
      <c r="Y22" s="302">
        <v>0</v>
      </c>
      <c r="Z22" s="302">
        <v>0</v>
      </c>
      <c r="AA22" s="6">
        <v>0</v>
      </c>
      <c r="AB22" s="6">
        <v>0</v>
      </c>
      <c r="AC22" s="6">
        <v>0</v>
      </c>
      <c r="AD22" s="6">
        <f>SUM(AA22:AC22)</f>
        <v>0</v>
      </c>
      <c r="AE22" s="6">
        <v>0</v>
      </c>
      <c r="AF22" s="6">
        <v>0</v>
      </c>
      <c r="AG22" s="6">
        <f>SUM(X22:Z22,AD22:AF22)</f>
        <v>0</v>
      </c>
      <c r="AH22" s="7">
        <f>SUM(I22,P22,W22, AG22)</f>
        <v>0</v>
      </c>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row>
    <row r="23" spans="1:72" s="290" customFormat="1" ht="11.5" x14ac:dyDescent="0.25">
      <c r="A23" s="285"/>
      <c r="B23" s="286"/>
      <c r="C23" s="287"/>
      <c r="D23" s="287"/>
      <c r="E23" s="287"/>
      <c r="F23" s="287"/>
      <c r="G23" s="288"/>
      <c r="H23" s="289"/>
      <c r="I23" s="289"/>
      <c r="J23" s="287"/>
      <c r="K23" s="287"/>
      <c r="L23" s="287"/>
      <c r="M23" s="287"/>
      <c r="N23" s="288"/>
      <c r="O23" s="289"/>
      <c r="P23" s="289"/>
      <c r="Q23" s="287"/>
      <c r="R23" s="287"/>
      <c r="S23" s="287"/>
      <c r="T23" s="287"/>
      <c r="U23" s="288"/>
      <c r="V23" s="289"/>
      <c r="W23" s="289"/>
      <c r="X23" s="289"/>
      <c r="Y23" s="289"/>
      <c r="Z23" s="289"/>
      <c r="AA23" s="58"/>
      <c r="AB23" s="58"/>
      <c r="AC23" s="58"/>
      <c r="AD23" s="58"/>
      <c r="AE23" s="58"/>
      <c r="AF23" s="58"/>
      <c r="AG23" s="58"/>
      <c r="AH23" s="57"/>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row>
    <row r="24" spans="1:72" s="290" customFormat="1" ht="13" customHeight="1" x14ac:dyDescent="0.25">
      <c r="A24" s="308" t="s">
        <v>131</v>
      </c>
      <c r="B24" s="309" t="s">
        <v>123</v>
      </c>
      <c r="C24" s="293">
        <v>0</v>
      </c>
      <c r="D24" s="293">
        <v>0</v>
      </c>
      <c r="E24" s="293">
        <v>0</v>
      </c>
      <c r="F24" s="293">
        <v>0</v>
      </c>
      <c r="G24" s="303"/>
      <c r="H24" s="301"/>
      <c r="I24" s="310"/>
      <c r="J24" s="293">
        <v>0</v>
      </c>
      <c r="K24" s="293">
        <v>0</v>
      </c>
      <c r="L24" s="293">
        <v>0</v>
      </c>
      <c r="M24" s="293">
        <v>0</v>
      </c>
      <c r="N24" s="303"/>
      <c r="O24" s="301"/>
      <c r="P24" s="310"/>
      <c r="Q24" s="293">
        <v>0</v>
      </c>
      <c r="R24" s="293">
        <v>0</v>
      </c>
      <c r="S24" s="293">
        <v>0</v>
      </c>
      <c r="T24" s="293">
        <v>0</v>
      </c>
      <c r="U24" s="303"/>
      <c r="V24" s="301"/>
      <c r="W24" s="310"/>
      <c r="X24" s="310"/>
      <c r="Y24" s="310"/>
      <c r="Z24" s="310"/>
      <c r="AA24" s="22"/>
      <c r="AB24" s="22"/>
      <c r="AC24" s="22"/>
      <c r="AD24" s="22"/>
      <c r="AE24" s="22"/>
      <c r="AF24" s="22"/>
      <c r="AG24" s="22"/>
      <c r="AH24" s="23"/>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row>
    <row r="25" spans="1:72" s="290" customFormat="1" ht="13" customHeight="1" x14ac:dyDescent="0.25">
      <c r="A25" s="312"/>
      <c r="B25" s="298" t="s">
        <v>123</v>
      </c>
      <c r="C25" s="299">
        <v>0</v>
      </c>
      <c r="D25" s="299">
        <f>ROUND(C25*D24,2)</f>
        <v>0</v>
      </c>
      <c r="E25" s="299">
        <f>ROUND(C25*E24,2)</f>
        <v>0</v>
      </c>
      <c r="F25" s="299">
        <f>ROUND(SUM(C25:E25)*F24,2)</f>
        <v>0</v>
      </c>
      <c r="G25" s="300">
        <f>SUM(C25:F25)</f>
        <v>0</v>
      </c>
      <c r="H25" s="301">
        <v>0</v>
      </c>
      <c r="I25" s="302">
        <f>G25*H25</f>
        <v>0</v>
      </c>
      <c r="J25" s="299">
        <v>0</v>
      </c>
      <c r="K25" s="299">
        <f>ROUND(J25*K24,2)</f>
        <v>0</v>
      </c>
      <c r="L25" s="299">
        <f>ROUND(J25*L24,2)</f>
        <v>0</v>
      </c>
      <c r="M25" s="299">
        <f>ROUND(SUM(J25:L25)*M24,2)</f>
        <v>0</v>
      </c>
      <c r="N25" s="300">
        <f>SUM(J25:M25)</f>
        <v>0</v>
      </c>
      <c r="O25" s="301">
        <v>0</v>
      </c>
      <c r="P25" s="302">
        <f>N25*O25</f>
        <v>0</v>
      </c>
      <c r="Q25" s="299">
        <v>0</v>
      </c>
      <c r="R25" s="299">
        <f>ROUND(Q25*R24,2)</f>
        <v>0</v>
      </c>
      <c r="S25" s="299">
        <f>ROUND(Q25*S24,2)</f>
        <v>0</v>
      </c>
      <c r="T25" s="299">
        <f>ROUND(SUM(Q25:S25)*T24,2)</f>
        <v>0</v>
      </c>
      <c r="U25" s="300">
        <f>SUM(Q25:T25)</f>
        <v>0</v>
      </c>
      <c r="V25" s="301">
        <v>0</v>
      </c>
      <c r="W25" s="302">
        <f>U25*V25</f>
        <v>0</v>
      </c>
      <c r="X25" s="302">
        <v>0</v>
      </c>
      <c r="Y25" s="302">
        <v>0</v>
      </c>
      <c r="Z25" s="302">
        <v>0</v>
      </c>
      <c r="AA25" s="6">
        <v>0</v>
      </c>
      <c r="AB25" s="6">
        <v>0</v>
      </c>
      <c r="AC25" s="6">
        <v>0</v>
      </c>
      <c r="AD25" s="6">
        <f>SUM(AA25:AC25)</f>
        <v>0</v>
      </c>
      <c r="AE25" s="6">
        <v>0</v>
      </c>
      <c r="AF25" s="6">
        <v>0</v>
      </c>
      <c r="AG25" s="6">
        <f>SUM(X25:Z25,AD25:AF25)</f>
        <v>0</v>
      </c>
      <c r="AH25" s="7">
        <f>SUM(I25,P25,W25, AG25)</f>
        <v>0</v>
      </c>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row>
    <row r="26" spans="1:72" s="290" customFormat="1" ht="13" customHeight="1" x14ac:dyDescent="0.25">
      <c r="A26" s="308" t="s">
        <v>132</v>
      </c>
      <c r="B26" s="309" t="s">
        <v>123</v>
      </c>
      <c r="C26" s="293">
        <v>0</v>
      </c>
      <c r="D26" s="293">
        <v>0</v>
      </c>
      <c r="E26" s="293">
        <v>0</v>
      </c>
      <c r="F26" s="293">
        <v>0</v>
      </c>
      <c r="G26" s="303"/>
      <c r="H26" s="301"/>
      <c r="I26" s="310"/>
      <c r="J26" s="293">
        <v>0</v>
      </c>
      <c r="K26" s="293">
        <v>0</v>
      </c>
      <c r="L26" s="293">
        <v>0</v>
      </c>
      <c r="M26" s="293">
        <v>0</v>
      </c>
      <c r="N26" s="303"/>
      <c r="O26" s="301"/>
      <c r="P26" s="310"/>
      <c r="Q26" s="293">
        <v>0</v>
      </c>
      <c r="R26" s="293">
        <v>0</v>
      </c>
      <c r="S26" s="293">
        <v>0</v>
      </c>
      <c r="T26" s="293">
        <v>0</v>
      </c>
      <c r="U26" s="303"/>
      <c r="V26" s="301"/>
      <c r="W26" s="310"/>
      <c r="X26" s="310"/>
      <c r="Y26" s="310"/>
      <c r="Z26" s="310"/>
      <c r="AA26" s="22"/>
      <c r="AB26" s="22"/>
      <c r="AC26" s="22"/>
      <c r="AD26" s="22"/>
      <c r="AE26" s="22"/>
      <c r="AF26" s="22"/>
      <c r="AG26" s="22"/>
      <c r="AH26" s="23"/>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row>
    <row r="27" spans="1:72" s="290" customFormat="1" ht="13" customHeight="1" thickBot="1" x14ac:dyDescent="0.3">
      <c r="A27" s="313"/>
      <c r="B27" s="305" t="s">
        <v>123</v>
      </c>
      <c r="C27" s="299">
        <v>0</v>
      </c>
      <c r="D27" s="299">
        <f>ROUND(C27*D26,2)</f>
        <v>0</v>
      </c>
      <c r="E27" s="299">
        <f>ROUND(C27*E26,2)</f>
        <v>0</v>
      </c>
      <c r="F27" s="299">
        <f>ROUND(SUM(C27:E27)*F26,2)</f>
        <v>0</v>
      </c>
      <c r="G27" s="209">
        <v>0</v>
      </c>
      <c r="H27" s="314">
        <v>0</v>
      </c>
      <c r="I27" s="306">
        <f>SUM(C27+F27+G27)*H27</f>
        <v>0</v>
      </c>
      <c r="J27" s="299">
        <v>0</v>
      </c>
      <c r="K27" s="299">
        <f>ROUND(J27*K26,2)</f>
        <v>0</v>
      </c>
      <c r="L27" s="299">
        <f>ROUND(J27*L26,2)</f>
        <v>0</v>
      </c>
      <c r="M27" s="299">
        <f>ROUND(SUM(J27:L27)*M26,2)</f>
        <v>0</v>
      </c>
      <c r="N27" s="209">
        <v>0</v>
      </c>
      <c r="O27" s="314">
        <v>0</v>
      </c>
      <c r="P27" s="306">
        <f>SUM(J27+M27+N27)*O27</f>
        <v>0</v>
      </c>
      <c r="Q27" s="299">
        <v>0</v>
      </c>
      <c r="R27" s="299">
        <f>ROUND(Q27*R26,2)</f>
        <v>0</v>
      </c>
      <c r="S27" s="299">
        <f>ROUND(Q27*S26,2)</f>
        <v>0</v>
      </c>
      <c r="T27" s="299">
        <f>ROUND(SUM(Q27:S27)*T26,2)</f>
        <v>0</v>
      </c>
      <c r="U27" s="209">
        <v>0</v>
      </c>
      <c r="V27" s="314">
        <v>0</v>
      </c>
      <c r="W27" s="306">
        <f>SUM(Q27+T27+U27)*V27</f>
        <v>0</v>
      </c>
      <c r="X27" s="302">
        <v>0</v>
      </c>
      <c r="Y27" s="306">
        <v>0</v>
      </c>
      <c r="Z27" s="306">
        <v>0</v>
      </c>
      <c r="AA27" s="6">
        <v>0</v>
      </c>
      <c r="AB27" s="6">
        <v>0</v>
      </c>
      <c r="AC27" s="6">
        <v>0</v>
      </c>
      <c r="AD27" s="6">
        <f>SUM(AA27:AC27)</f>
        <v>0</v>
      </c>
      <c r="AE27" s="8">
        <v>0</v>
      </c>
      <c r="AF27" s="8">
        <v>0</v>
      </c>
      <c r="AG27" s="6">
        <f>SUM(X27:Z27,AD27:AF27)</f>
        <v>0</v>
      </c>
      <c r="AH27" s="7">
        <f>SUM(I27,P27,W27, AG27)</f>
        <v>0</v>
      </c>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row>
    <row r="28" spans="1:72" s="307" customFormat="1" ht="18.75" customHeight="1" x14ac:dyDescent="0.25">
      <c r="A28" s="279" t="s">
        <v>67</v>
      </c>
      <c r="B28" s="280" t="s">
        <v>133</v>
      </c>
      <c r="C28" s="281"/>
      <c r="D28" s="281"/>
      <c r="E28" s="281"/>
      <c r="F28" s="281"/>
      <c r="G28" s="282"/>
      <c r="H28" s="281"/>
      <c r="I28" s="282"/>
      <c r="J28" s="281"/>
      <c r="K28" s="281"/>
      <c r="L28" s="281"/>
      <c r="M28" s="281"/>
      <c r="N28" s="282"/>
      <c r="O28" s="281"/>
      <c r="P28" s="282"/>
      <c r="Q28" s="281"/>
      <c r="R28" s="281"/>
      <c r="S28" s="281"/>
      <c r="T28" s="281"/>
      <c r="U28" s="282"/>
      <c r="V28" s="281"/>
      <c r="W28" s="282"/>
      <c r="X28" s="282"/>
      <c r="Y28" s="283"/>
      <c r="Z28" s="283"/>
      <c r="AA28" s="62"/>
      <c r="AB28" s="62"/>
      <c r="AC28" s="62"/>
      <c r="AD28" s="63"/>
      <c r="AE28" s="62"/>
      <c r="AF28" s="62"/>
      <c r="AG28" s="62"/>
      <c r="AH28" s="6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c r="BS28" s="174"/>
      <c r="BT28" s="174"/>
    </row>
    <row r="29" spans="1:72" s="315" customFormat="1" ht="13" customHeight="1" x14ac:dyDescent="0.25">
      <c r="A29" s="285"/>
      <c r="B29" s="286"/>
      <c r="C29" s="287"/>
      <c r="D29" s="287"/>
      <c r="E29" s="287"/>
      <c r="F29" s="287"/>
      <c r="G29" s="288"/>
      <c r="H29" s="289"/>
      <c r="I29" s="289"/>
      <c r="J29" s="287"/>
      <c r="K29" s="287"/>
      <c r="L29" s="287"/>
      <c r="M29" s="287"/>
      <c r="N29" s="288"/>
      <c r="O29" s="289"/>
      <c r="P29" s="289"/>
      <c r="Q29" s="287"/>
      <c r="R29" s="287"/>
      <c r="S29" s="287"/>
      <c r="T29" s="287"/>
      <c r="U29" s="288"/>
      <c r="V29" s="289"/>
      <c r="W29" s="289"/>
      <c r="X29" s="289"/>
      <c r="Y29" s="289"/>
      <c r="Z29" s="289"/>
      <c r="AA29" s="58"/>
      <c r="AB29" s="58"/>
      <c r="AC29" s="58"/>
      <c r="AD29" s="58"/>
      <c r="AE29" s="58"/>
      <c r="AF29" s="58"/>
      <c r="AG29" s="58"/>
      <c r="AH29" s="57"/>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row>
    <row r="30" spans="1:72" s="290" customFormat="1" ht="13" customHeight="1" x14ac:dyDescent="0.25">
      <c r="A30" s="437" t="s">
        <v>134</v>
      </c>
      <c r="B30" s="316" t="s">
        <v>123</v>
      </c>
      <c r="C30" s="293">
        <v>0</v>
      </c>
      <c r="D30" s="293"/>
      <c r="E30" s="293">
        <v>0</v>
      </c>
      <c r="F30" s="293">
        <v>0</v>
      </c>
      <c r="G30" s="311"/>
      <c r="H30" s="301"/>
      <c r="I30" s="310"/>
      <c r="J30" s="293">
        <v>0</v>
      </c>
      <c r="K30" s="293"/>
      <c r="L30" s="293">
        <v>0</v>
      </c>
      <c r="M30" s="293">
        <v>0</v>
      </c>
      <c r="N30" s="311"/>
      <c r="O30" s="301"/>
      <c r="P30" s="310"/>
      <c r="Q30" s="293">
        <v>0</v>
      </c>
      <c r="R30" s="293"/>
      <c r="S30" s="293">
        <v>0</v>
      </c>
      <c r="T30" s="293">
        <v>0</v>
      </c>
      <c r="U30" s="311"/>
      <c r="V30" s="301"/>
      <c r="W30" s="310"/>
      <c r="X30" s="310"/>
      <c r="Y30" s="310"/>
      <c r="Z30" s="310"/>
      <c r="AA30" s="22"/>
      <c r="AB30" s="22"/>
      <c r="AC30" s="22"/>
      <c r="AD30" s="22"/>
      <c r="AE30" s="22"/>
      <c r="AF30" s="22"/>
      <c r="AG30" s="22"/>
      <c r="AH30" s="23"/>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row>
    <row r="31" spans="1:72" s="290" customFormat="1" ht="13" customHeight="1" x14ac:dyDescent="0.25">
      <c r="A31" s="438"/>
      <c r="B31" s="317" t="s">
        <v>123</v>
      </c>
      <c r="C31" s="299">
        <v>0</v>
      </c>
      <c r="D31" s="299">
        <f>ROUND(C31*D30,2)</f>
        <v>0</v>
      </c>
      <c r="E31" s="299">
        <f>ROUND(C31*E30,2)</f>
        <v>0</v>
      </c>
      <c r="F31" s="299">
        <f>ROUND(SUM(C31:E31)*F30,2)</f>
        <v>0</v>
      </c>
      <c r="G31" s="300">
        <f>SUM(C31:F31)</f>
        <v>0</v>
      </c>
      <c r="H31" s="301">
        <v>0</v>
      </c>
      <c r="I31" s="302">
        <f>G31*H31</f>
        <v>0</v>
      </c>
      <c r="J31" s="299">
        <v>0</v>
      </c>
      <c r="K31" s="299">
        <f>ROUND(J31*K30,2)</f>
        <v>0</v>
      </c>
      <c r="L31" s="299">
        <f>ROUND(J31*L30,2)</f>
        <v>0</v>
      </c>
      <c r="M31" s="299">
        <f>ROUND(SUM(J31:L31)*M30,2)</f>
        <v>0</v>
      </c>
      <c r="N31" s="300">
        <f>SUM(J31:M31)</f>
        <v>0</v>
      </c>
      <c r="O31" s="301">
        <v>0</v>
      </c>
      <c r="P31" s="302">
        <f>N31*O31</f>
        <v>0</v>
      </c>
      <c r="Q31" s="299">
        <v>0</v>
      </c>
      <c r="R31" s="299">
        <f>ROUND(Q31*R30,2)</f>
        <v>0</v>
      </c>
      <c r="S31" s="299">
        <f>ROUND(Q31*S30,2)</f>
        <v>0</v>
      </c>
      <c r="T31" s="299">
        <f>ROUND(SUM(Q31:S31)*T30,2)</f>
        <v>0</v>
      </c>
      <c r="U31" s="300">
        <f>SUM(Q31:T31)</f>
        <v>0</v>
      </c>
      <c r="V31" s="301">
        <v>0</v>
      </c>
      <c r="W31" s="302">
        <f>U31*V31</f>
        <v>0</v>
      </c>
      <c r="X31" s="302">
        <f>'Base, OY1 &amp; OY2 Travel'!M22</f>
        <v>0</v>
      </c>
      <c r="Y31" s="302">
        <v>0</v>
      </c>
      <c r="Z31" s="302">
        <v>0</v>
      </c>
      <c r="AA31" s="6">
        <v>0</v>
      </c>
      <c r="AB31" s="6">
        <v>0</v>
      </c>
      <c r="AC31" s="6">
        <v>0</v>
      </c>
      <c r="AD31" s="6">
        <f>SUM(AA31:AC31)</f>
        <v>0</v>
      </c>
      <c r="AE31" s="6">
        <v>0</v>
      </c>
      <c r="AF31" s="6">
        <v>0</v>
      </c>
      <c r="AG31" s="6">
        <f>SUM(X31:Z31,AD31:AF31)</f>
        <v>0</v>
      </c>
      <c r="AH31" s="7">
        <f>SUM(I31,P31,W31, AG31)</f>
        <v>0</v>
      </c>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row>
    <row r="32" spans="1:72" s="290" customFormat="1" ht="12.75" customHeight="1" x14ac:dyDescent="0.25">
      <c r="A32" s="318" t="s">
        <v>135</v>
      </c>
      <c r="B32" s="316" t="s">
        <v>123</v>
      </c>
      <c r="C32" s="293">
        <v>0</v>
      </c>
      <c r="D32" s="293"/>
      <c r="E32" s="293">
        <v>0</v>
      </c>
      <c r="F32" s="293">
        <v>0</v>
      </c>
      <c r="G32" s="311"/>
      <c r="H32" s="301"/>
      <c r="I32" s="310"/>
      <c r="J32" s="293">
        <v>0</v>
      </c>
      <c r="K32" s="293"/>
      <c r="L32" s="293">
        <v>0</v>
      </c>
      <c r="M32" s="293">
        <v>0</v>
      </c>
      <c r="N32" s="311"/>
      <c r="O32" s="301"/>
      <c r="P32" s="310"/>
      <c r="Q32" s="293">
        <v>0</v>
      </c>
      <c r="R32" s="293"/>
      <c r="S32" s="293">
        <v>0</v>
      </c>
      <c r="T32" s="293">
        <v>0</v>
      </c>
      <c r="U32" s="311"/>
      <c r="V32" s="301"/>
      <c r="W32" s="310"/>
      <c r="X32" s="310"/>
      <c r="Y32" s="310"/>
      <c r="Z32" s="310"/>
      <c r="AA32" s="22"/>
      <c r="AB32" s="22"/>
      <c r="AC32" s="22"/>
      <c r="AD32" s="22"/>
      <c r="AE32" s="22"/>
      <c r="AF32" s="22"/>
      <c r="AG32" s="22"/>
      <c r="AH32" s="23"/>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row>
    <row r="33" spans="1:72" s="290" customFormat="1" ht="13" customHeight="1" x14ac:dyDescent="0.25">
      <c r="A33" s="319"/>
      <c r="B33" s="317" t="s">
        <v>123</v>
      </c>
      <c r="C33" s="299">
        <v>0</v>
      </c>
      <c r="D33" s="299">
        <f>ROUND(C33*D32,2)</f>
        <v>0</v>
      </c>
      <c r="E33" s="299">
        <f>ROUND(C33*E32,2)</f>
        <v>0</v>
      </c>
      <c r="F33" s="299">
        <f>ROUND(SUM(C33:E33)*F32,2)</f>
        <v>0</v>
      </c>
      <c r="G33" s="300">
        <f>SUM(C33:F33)</f>
        <v>0</v>
      </c>
      <c r="H33" s="301">
        <v>0</v>
      </c>
      <c r="I33" s="302">
        <f>G33*H33</f>
        <v>0</v>
      </c>
      <c r="J33" s="299">
        <v>0</v>
      </c>
      <c r="K33" s="299">
        <f>ROUND(J33*K32,2)</f>
        <v>0</v>
      </c>
      <c r="L33" s="299">
        <f>ROUND(J33*L32,2)</f>
        <v>0</v>
      </c>
      <c r="M33" s="299">
        <f>ROUND(SUM(J33:L33)*M32,2)</f>
        <v>0</v>
      </c>
      <c r="N33" s="300">
        <f>SUM(J33:M33)</f>
        <v>0</v>
      </c>
      <c r="O33" s="301">
        <v>0</v>
      </c>
      <c r="P33" s="302">
        <f>N33*O33</f>
        <v>0</v>
      </c>
      <c r="Q33" s="299">
        <v>0</v>
      </c>
      <c r="R33" s="299">
        <f>ROUND(Q33*R32,2)</f>
        <v>0</v>
      </c>
      <c r="S33" s="299">
        <f>ROUND(Q33*S32,2)</f>
        <v>0</v>
      </c>
      <c r="T33" s="299">
        <f>ROUND(SUM(Q33:S33)*T32,2)</f>
        <v>0</v>
      </c>
      <c r="U33" s="300">
        <f>SUM(Q33:T33)</f>
        <v>0</v>
      </c>
      <c r="V33" s="301">
        <v>0</v>
      </c>
      <c r="W33" s="302">
        <f>U33*V33</f>
        <v>0</v>
      </c>
      <c r="X33" s="310">
        <v>0</v>
      </c>
      <c r="Y33" s="310">
        <v>0</v>
      </c>
      <c r="Z33" s="310">
        <v>0</v>
      </c>
      <c r="AA33" s="22">
        <v>0</v>
      </c>
      <c r="AB33" s="22">
        <v>0</v>
      </c>
      <c r="AC33" s="22">
        <v>0</v>
      </c>
      <c r="AD33" s="6">
        <f>SUM(AA33:AC33)</f>
        <v>0</v>
      </c>
      <c r="AE33" s="22">
        <v>0</v>
      </c>
      <c r="AF33" s="22">
        <v>0</v>
      </c>
      <c r="AG33" s="6">
        <f>SUM(X33:Z33,AD33:AF33)</f>
        <v>0</v>
      </c>
      <c r="AH33" s="7">
        <f>SUM(I33,P33,W33, AG33)</f>
        <v>0</v>
      </c>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row>
    <row r="34" spans="1:72" s="290" customFormat="1" ht="13" customHeight="1" x14ac:dyDescent="0.25">
      <c r="A34" s="318" t="s">
        <v>136</v>
      </c>
      <c r="B34" s="320" t="s">
        <v>123</v>
      </c>
      <c r="C34" s="293">
        <v>0</v>
      </c>
      <c r="D34" s="293"/>
      <c r="E34" s="293">
        <v>0</v>
      </c>
      <c r="F34" s="293">
        <v>0</v>
      </c>
      <c r="G34" s="311"/>
      <c r="H34" s="301"/>
      <c r="I34" s="310"/>
      <c r="J34" s="293">
        <v>0</v>
      </c>
      <c r="K34" s="293"/>
      <c r="L34" s="293">
        <v>0</v>
      </c>
      <c r="M34" s="293">
        <v>0</v>
      </c>
      <c r="N34" s="311"/>
      <c r="O34" s="301"/>
      <c r="P34" s="310"/>
      <c r="Q34" s="293">
        <v>0</v>
      </c>
      <c r="R34" s="293"/>
      <c r="S34" s="293">
        <v>0</v>
      </c>
      <c r="T34" s="293">
        <v>0</v>
      </c>
      <c r="U34" s="311"/>
      <c r="V34" s="301"/>
      <c r="W34" s="310"/>
      <c r="X34" s="310"/>
      <c r="Y34" s="310"/>
      <c r="Z34" s="310"/>
      <c r="AA34" s="22"/>
      <c r="AB34" s="22"/>
      <c r="AC34" s="22"/>
      <c r="AD34" s="22"/>
      <c r="AE34" s="22"/>
      <c r="AF34" s="22"/>
      <c r="AG34" s="22"/>
      <c r="AH34" s="23"/>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row>
    <row r="35" spans="1:72" s="290" customFormat="1" ht="13" customHeight="1" x14ac:dyDescent="0.25">
      <c r="A35" s="319"/>
      <c r="B35" s="317" t="s">
        <v>123</v>
      </c>
      <c r="C35" s="299">
        <v>0</v>
      </c>
      <c r="D35" s="299">
        <f>ROUND(C35*D34,2)</f>
        <v>0</v>
      </c>
      <c r="E35" s="299">
        <f>ROUND(C35*E34,2)</f>
        <v>0</v>
      </c>
      <c r="F35" s="299">
        <f>ROUND(SUM(C35:E35)*F34,2)</f>
        <v>0</v>
      </c>
      <c r="G35" s="300">
        <f>SUM(C35:F35)</f>
        <v>0</v>
      </c>
      <c r="H35" s="301">
        <v>0</v>
      </c>
      <c r="I35" s="302">
        <f>G35*H35</f>
        <v>0</v>
      </c>
      <c r="J35" s="299">
        <v>0</v>
      </c>
      <c r="K35" s="299">
        <f>ROUND(J35*K34,2)</f>
        <v>0</v>
      </c>
      <c r="L35" s="299">
        <f>ROUND(J35*L34,2)</f>
        <v>0</v>
      </c>
      <c r="M35" s="299">
        <f>ROUND(SUM(J35:L35)*M34,2)</f>
        <v>0</v>
      </c>
      <c r="N35" s="300">
        <f>SUM(J35:M35)</f>
        <v>0</v>
      </c>
      <c r="O35" s="301">
        <v>0</v>
      </c>
      <c r="P35" s="302">
        <f>N35*O35</f>
        <v>0</v>
      </c>
      <c r="Q35" s="299">
        <v>0</v>
      </c>
      <c r="R35" s="299">
        <f>ROUND(Q35*R34,2)</f>
        <v>0</v>
      </c>
      <c r="S35" s="299">
        <f>ROUND(Q35*S34,2)</f>
        <v>0</v>
      </c>
      <c r="T35" s="299">
        <f>ROUND(SUM(Q35:S35)*T34,2)</f>
        <v>0</v>
      </c>
      <c r="U35" s="300">
        <f>SUM(Q35:T35)</f>
        <v>0</v>
      </c>
      <c r="V35" s="301">
        <v>0</v>
      </c>
      <c r="W35" s="302">
        <f>U35*V35</f>
        <v>0</v>
      </c>
      <c r="X35" s="310">
        <v>0</v>
      </c>
      <c r="Y35" s="310">
        <v>0</v>
      </c>
      <c r="Z35" s="310">
        <v>0</v>
      </c>
      <c r="AA35" s="22">
        <v>0</v>
      </c>
      <c r="AB35" s="22">
        <v>0</v>
      </c>
      <c r="AC35" s="22">
        <v>0</v>
      </c>
      <c r="AD35" s="6">
        <f>SUM(AA35:AC35)</f>
        <v>0</v>
      </c>
      <c r="AE35" s="22">
        <v>0</v>
      </c>
      <c r="AF35" s="22">
        <v>0</v>
      </c>
      <c r="AG35" s="6">
        <f>SUM(X35:Z35,AD35:AF35)</f>
        <v>0</v>
      </c>
      <c r="AH35" s="7">
        <f>SUM(I35,P35,W35, AG35)</f>
        <v>0</v>
      </c>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row>
    <row r="36" spans="1:72" s="290" customFormat="1" ht="13" customHeight="1" x14ac:dyDescent="0.25">
      <c r="A36" s="318" t="s">
        <v>137</v>
      </c>
      <c r="B36" s="320" t="s">
        <v>123</v>
      </c>
      <c r="C36" s="293">
        <v>0</v>
      </c>
      <c r="D36" s="293"/>
      <c r="E36" s="293">
        <v>0</v>
      </c>
      <c r="F36" s="293">
        <v>0</v>
      </c>
      <c r="G36" s="311"/>
      <c r="H36" s="301"/>
      <c r="I36" s="310"/>
      <c r="J36" s="293">
        <v>0</v>
      </c>
      <c r="K36" s="293"/>
      <c r="L36" s="293">
        <v>0</v>
      </c>
      <c r="M36" s="293">
        <v>0</v>
      </c>
      <c r="N36" s="311"/>
      <c r="O36" s="301"/>
      <c r="P36" s="310"/>
      <c r="Q36" s="293">
        <v>0</v>
      </c>
      <c r="R36" s="293"/>
      <c r="S36" s="293">
        <v>0</v>
      </c>
      <c r="T36" s="293">
        <v>0</v>
      </c>
      <c r="U36" s="311"/>
      <c r="V36" s="301"/>
      <c r="W36" s="310"/>
      <c r="X36" s="310"/>
      <c r="Y36" s="310"/>
      <c r="Z36" s="310"/>
      <c r="AA36" s="22"/>
      <c r="AB36" s="22"/>
      <c r="AC36" s="22"/>
      <c r="AD36" s="22"/>
      <c r="AE36" s="22"/>
      <c r="AF36" s="22"/>
      <c r="AG36" s="22"/>
      <c r="AH36" s="23"/>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row>
    <row r="37" spans="1:72" s="321" customFormat="1" ht="13" customHeight="1" x14ac:dyDescent="0.25">
      <c r="A37" s="319"/>
      <c r="B37" s="317" t="s">
        <v>123</v>
      </c>
      <c r="C37" s="299">
        <v>0</v>
      </c>
      <c r="D37" s="299">
        <f>ROUND(C37*D36,2)</f>
        <v>0</v>
      </c>
      <c r="E37" s="299">
        <f>ROUND(C37*E36,2)</f>
        <v>0</v>
      </c>
      <c r="F37" s="299">
        <f>ROUND(SUM(C37:E37)*F36,2)</f>
        <v>0</v>
      </c>
      <c r="G37" s="300">
        <f>SUM(C37:F37)</f>
        <v>0</v>
      </c>
      <c r="H37" s="301">
        <v>0</v>
      </c>
      <c r="I37" s="302">
        <f>G37*H37</f>
        <v>0</v>
      </c>
      <c r="J37" s="299">
        <v>0</v>
      </c>
      <c r="K37" s="299">
        <f>ROUND(J37*K36,2)</f>
        <v>0</v>
      </c>
      <c r="L37" s="299">
        <f>ROUND(J37*L36,2)</f>
        <v>0</v>
      </c>
      <c r="M37" s="299">
        <f>ROUND(SUM(J37:L37)*M36,2)</f>
        <v>0</v>
      </c>
      <c r="N37" s="300">
        <f>SUM(J37:M37)</f>
        <v>0</v>
      </c>
      <c r="O37" s="301">
        <v>0</v>
      </c>
      <c r="P37" s="302">
        <f>N37*O37</f>
        <v>0</v>
      </c>
      <c r="Q37" s="299">
        <v>0</v>
      </c>
      <c r="R37" s="299">
        <f>ROUND(Q37*R36,2)</f>
        <v>0</v>
      </c>
      <c r="S37" s="299">
        <f>ROUND(Q37*S36,2)</f>
        <v>0</v>
      </c>
      <c r="T37" s="299">
        <f>ROUND(SUM(Q37:S37)*T36,2)</f>
        <v>0</v>
      </c>
      <c r="U37" s="300">
        <f>SUM(Q37:T37)</f>
        <v>0</v>
      </c>
      <c r="V37" s="301">
        <v>0</v>
      </c>
      <c r="W37" s="302">
        <f>U37*V37</f>
        <v>0</v>
      </c>
      <c r="X37" s="310">
        <v>0</v>
      </c>
      <c r="Y37" s="310">
        <v>0</v>
      </c>
      <c r="Z37" s="310">
        <v>0</v>
      </c>
      <c r="AA37" s="22">
        <v>0</v>
      </c>
      <c r="AB37" s="22">
        <v>0</v>
      </c>
      <c r="AC37" s="22">
        <v>0</v>
      </c>
      <c r="AD37" s="6">
        <f>SUM(AA37:AC37)</f>
        <v>0</v>
      </c>
      <c r="AE37" s="22">
        <v>0</v>
      </c>
      <c r="AF37" s="22">
        <v>0</v>
      </c>
      <c r="AG37" s="6">
        <f>SUM(X37:Z37,AD37:AF37)</f>
        <v>0</v>
      </c>
      <c r="AH37" s="7">
        <f>SUM(I37,P37,W37, AG37)</f>
        <v>0</v>
      </c>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row>
    <row r="38" spans="1:72" s="290" customFormat="1" ht="11.5" x14ac:dyDescent="0.25">
      <c r="A38" s="285"/>
      <c r="B38" s="286"/>
      <c r="C38" s="287"/>
      <c r="D38" s="287"/>
      <c r="E38" s="287"/>
      <c r="F38" s="287"/>
      <c r="G38" s="288"/>
      <c r="H38" s="289"/>
      <c r="I38" s="289"/>
      <c r="J38" s="287"/>
      <c r="K38" s="287"/>
      <c r="L38" s="287"/>
      <c r="M38" s="287"/>
      <c r="N38" s="288"/>
      <c r="O38" s="289"/>
      <c r="P38" s="289"/>
      <c r="Q38" s="287"/>
      <c r="R38" s="287"/>
      <c r="S38" s="287"/>
      <c r="T38" s="287"/>
      <c r="U38" s="288"/>
      <c r="V38" s="289"/>
      <c r="W38" s="289"/>
      <c r="X38" s="289"/>
      <c r="Y38" s="289"/>
      <c r="Z38" s="289"/>
      <c r="AA38" s="58"/>
      <c r="AB38" s="58"/>
      <c r="AC38" s="58"/>
      <c r="AD38" s="58"/>
      <c r="AE38" s="58"/>
      <c r="AF38" s="58"/>
      <c r="AG38" s="58"/>
      <c r="AH38" s="57"/>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row>
    <row r="39" spans="1:72" s="323" customFormat="1" ht="12.75" customHeight="1" x14ac:dyDescent="0.25">
      <c r="A39" s="319" t="s">
        <v>138</v>
      </c>
      <c r="B39" s="322" t="s">
        <v>123</v>
      </c>
      <c r="C39" s="293">
        <v>0</v>
      </c>
      <c r="D39" s="293"/>
      <c r="E39" s="293">
        <v>0</v>
      </c>
      <c r="F39" s="293">
        <v>0</v>
      </c>
      <c r="G39" s="311"/>
      <c r="H39" s="301"/>
      <c r="I39" s="310"/>
      <c r="J39" s="293">
        <v>0</v>
      </c>
      <c r="K39" s="293"/>
      <c r="L39" s="293">
        <v>0</v>
      </c>
      <c r="M39" s="293">
        <v>0</v>
      </c>
      <c r="N39" s="311"/>
      <c r="O39" s="301"/>
      <c r="P39" s="310"/>
      <c r="Q39" s="293">
        <v>0</v>
      </c>
      <c r="R39" s="293"/>
      <c r="S39" s="293">
        <v>0</v>
      </c>
      <c r="T39" s="293">
        <v>0</v>
      </c>
      <c r="U39" s="311"/>
      <c r="V39" s="301"/>
      <c r="W39" s="310"/>
      <c r="X39" s="310"/>
      <c r="Y39" s="310"/>
      <c r="Z39" s="310"/>
      <c r="AA39" s="22"/>
      <c r="AB39" s="22"/>
      <c r="AC39" s="22"/>
      <c r="AD39" s="22"/>
      <c r="AE39" s="22"/>
      <c r="AF39" s="22"/>
      <c r="AG39" s="22"/>
      <c r="AH39" s="23"/>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row>
    <row r="40" spans="1:72" s="290" customFormat="1" ht="13" customHeight="1" x14ac:dyDescent="0.25">
      <c r="A40" s="319"/>
      <c r="B40" s="317" t="s">
        <v>123</v>
      </c>
      <c r="C40" s="299">
        <v>0</v>
      </c>
      <c r="D40" s="299">
        <f>ROUND(C40*D39,2)</f>
        <v>0</v>
      </c>
      <c r="E40" s="299">
        <f>ROUND(C40*E39,2)</f>
        <v>0</v>
      </c>
      <c r="F40" s="299">
        <f>ROUND(SUM(C40:E40)*F39,2)</f>
        <v>0</v>
      </c>
      <c r="G40" s="300">
        <f>SUM(C40:F40)</f>
        <v>0</v>
      </c>
      <c r="H40" s="301">
        <v>0</v>
      </c>
      <c r="I40" s="302">
        <f>G40*H40</f>
        <v>0</v>
      </c>
      <c r="J40" s="299">
        <v>0</v>
      </c>
      <c r="K40" s="299">
        <f>ROUND(J40*K39,2)</f>
        <v>0</v>
      </c>
      <c r="L40" s="299">
        <f>ROUND(J40*L39,2)</f>
        <v>0</v>
      </c>
      <c r="M40" s="299">
        <f>ROUND(SUM(J40:L40)*M39,2)</f>
        <v>0</v>
      </c>
      <c r="N40" s="300">
        <f>SUM(J40:M40)</f>
        <v>0</v>
      </c>
      <c r="O40" s="301">
        <v>0</v>
      </c>
      <c r="P40" s="302">
        <f>N40*O40</f>
        <v>0</v>
      </c>
      <c r="Q40" s="299">
        <v>0</v>
      </c>
      <c r="R40" s="299">
        <f>ROUND(Q40*R39,2)</f>
        <v>0</v>
      </c>
      <c r="S40" s="299">
        <f>ROUND(Q40*S39,2)</f>
        <v>0</v>
      </c>
      <c r="T40" s="299">
        <f>ROUND(SUM(Q40:S40)*T39,2)</f>
        <v>0</v>
      </c>
      <c r="U40" s="300">
        <f>SUM(Q40:T40)</f>
        <v>0</v>
      </c>
      <c r="V40" s="301">
        <v>0</v>
      </c>
      <c r="W40" s="302">
        <f>U40*V40</f>
        <v>0</v>
      </c>
      <c r="X40" s="310">
        <v>0</v>
      </c>
      <c r="Y40" s="310">
        <v>0</v>
      </c>
      <c r="Z40" s="310">
        <v>0</v>
      </c>
      <c r="AA40" s="22">
        <v>0</v>
      </c>
      <c r="AB40" s="22">
        <v>0</v>
      </c>
      <c r="AC40" s="22">
        <v>0</v>
      </c>
      <c r="AD40" s="6">
        <f>SUM(AA40:AC40)</f>
        <v>0</v>
      </c>
      <c r="AE40" s="22">
        <v>0</v>
      </c>
      <c r="AF40" s="22">
        <v>0</v>
      </c>
      <c r="AG40" s="6">
        <f>SUM(X40:Z40,AD40:AF40)</f>
        <v>0</v>
      </c>
      <c r="AH40" s="7">
        <f>SUM(I40,P40,W40, AG40)</f>
        <v>0</v>
      </c>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row>
    <row r="41" spans="1:72" s="290" customFormat="1" ht="13" customHeight="1" x14ac:dyDescent="0.25">
      <c r="A41" s="318" t="s">
        <v>139</v>
      </c>
      <c r="B41" s="320" t="s">
        <v>123</v>
      </c>
      <c r="C41" s="293">
        <v>0</v>
      </c>
      <c r="D41" s="293"/>
      <c r="E41" s="293">
        <v>0</v>
      </c>
      <c r="F41" s="293">
        <v>0</v>
      </c>
      <c r="G41" s="311"/>
      <c r="H41" s="301"/>
      <c r="I41" s="310"/>
      <c r="J41" s="293">
        <v>0</v>
      </c>
      <c r="K41" s="293"/>
      <c r="L41" s="293">
        <v>0</v>
      </c>
      <c r="M41" s="293">
        <v>0</v>
      </c>
      <c r="N41" s="311"/>
      <c r="O41" s="301"/>
      <c r="P41" s="310"/>
      <c r="Q41" s="293">
        <v>0</v>
      </c>
      <c r="R41" s="293"/>
      <c r="S41" s="293">
        <v>0</v>
      </c>
      <c r="T41" s="293">
        <v>0</v>
      </c>
      <c r="U41" s="311"/>
      <c r="V41" s="301"/>
      <c r="W41" s="310"/>
      <c r="X41" s="310"/>
      <c r="Y41" s="310"/>
      <c r="Z41" s="310"/>
      <c r="AA41" s="22"/>
      <c r="AB41" s="22"/>
      <c r="AC41" s="22"/>
      <c r="AD41" s="22"/>
      <c r="AE41" s="22"/>
      <c r="AF41" s="22"/>
      <c r="AG41" s="22"/>
      <c r="AH41" s="23"/>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row>
    <row r="42" spans="1:72" s="290" customFormat="1" ht="13" customHeight="1" x14ac:dyDescent="0.25">
      <c r="A42" s="319"/>
      <c r="B42" s="317" t="s">
        <v>123</v>
      </c>
      <c r="C42" s="299">
        <v>0</v>
      </c>
      <c r="D42" s="299">
        <f>ROUND(C42*D41,2)</f>
        <v>0</v>
      </c>
      <c r="E42" s="299">
        <f>ROUND(C42*E41,2)</f>
        <v>0</v>
      </c>
      <c r="F42" s="299">
        <f>ROUND(SUM(C42:E42)*F41,2)</f>
        <v>0</v>
      </c>
      <c r="G42" s="300">
        <f>SUM(C42:F42)</f>
        <v>0</v>
      </c>
      <c r="H42" s="301">
        <v>0</v>
      </c>
      <c r="I42" s="302">
        <f>G42*H42</f>
        <v>0</v>
      </c>
      <c r="J42" s="299">
        <v>0</v>
      </c>
      <c r="K42" s="299">
        <f>ROUND(J42*K41,2)</f>
        <v>0</v>
      </c>
      <c r="L42" s="299">
        <f>ROUND(J42*L41,2)</f>
        <v>0</v>
      </c>
      <c r="M42" s="299">
        <f>ROUND(SUM(J42:L42)*M41,2)</f>
        <v>0</v>
      </c>
      <c r="N42" s="300">
        <f>SUM(J42:M42)</f>
        <v>0</v>
      </c>
      <c r="O42" s="301">
        <v>0</v>
      </c>
      <c r="P42" s="302">
        <f>N42*O42</f>
        <v>0</v>
      </c>
      <c r="Q42" s="299">
        <v>0</v>
      </c>
      <c r="R42" s="299">
        <f>ROUND(Q42*R41,2)</f>
        <v>0</v>
      </c>
      <c r="S42" s="299">
        <f>ROUND(Q42*S41,2)</f>
        <v>0</v>
      </c>
      <c r="T42" s="299">
        <f>ROUND(SUM(Q42:S42)*T41,2)</f>
        <v>0</v>
      </c>
      <c r="U42" s="300">
        <f>SUM(Q42:T42)</f>
        <v>0</v>
      </c>
      <c r="V42" s="301">
        <v>0</v>
      </c>
      <c r="W42" s="302">
        <f>U42*V42</f>
        <v>0</v>
      </c>
      <c r="X42" s="310">
        <v>0</v>
      </c>
      <c r="Y42" s="310">
        <v>0</v>
      </c>
      <c r="Z42" s="310">
        <v>0</v>
      </c>
      <c r="AA42" s="22">
        <v>0</v>
      </c>
      <c r="AB42" s="22">
        <v>0</v>
      </c>
      <c r="AC42" s="22">
        <v>0</v>
      </c>
      <c r="AD42" s="6">
        <f>SUM(AA42:AC42)</f>
        <v>0</v>
      </c>
      <c r="AE42" s="22">
        <v>0</v>
      </c>
      <c r="AF42" s="22">
        <v>0</v>
      </c>
      <c r="AG42" s="6">
        <f>SUM(X42:Z42,AD42:AF42)</f>
        <v>0</v>
      </c>
      <c r="AH42" s="7">
        <f>SUM(I42,P42,W42, AG42)</f>
        <v>0</v>
      </c>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row>
    <row r="43" spans="1:72" s="290" customFormat="1" ht="11.5" x14ac:dyDescent="0.25">
      <c r="A43" s="285"/>
      <c r="B43" s="286"/>
      <c r="C43" s="287"/>
      <c r="D43" s="287"/>
      <c r="E43" s="287"/>
      <c r="F43" s="287"/>
      <c r="G43" s="288"/>
      <c r="H43" s="289"/>
      <c r="I43" s="289"/>
      <c r="J43" s="287"/>
      <c r="K43" s="287"/>
      <c r="L43" s="287"/>
      <c r="M43" s="287"/>
      <c r="N43" s="288"/>
      <c r="O43" s="289"/>
      <c r="P43" s="289"/>
      <c r="Q43" s="287"/>
      <c r="R43" s="287"/>
      <c r="S43" s="287"/>
      <c r="T43" s="287"/>
      <c r="U43" s="288"/>
      <c r="V43" s="289"/>
      <c r="W43" s="289"/>
      <c r="X43" s="289"/>
      <c r="Y43" s="289"/>
      <c r="Z43" s="289"/>
      <c r="AA43" s="58"/>
      <c r="AB43" s="58"/>
      <c r="AC43" s="58"/>
      <c r="AD43" s="58"/>
      <c r="AE43" s="58"/>
      <c r="AF43" s="58"/>
      <c r="AG43" s="58"/>
      <c r="AH43" s="57"/>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row>
    <row r="44" spans="1:72" s="323" customFormat="1" ht="12.75" customHeight="1" x14ac:dyDescent="0.25">
      <c r="A44" s="319" t="s">
        <v>140</v>
      </c>
      <c r="B44" s="322" t="s">
        <v>123</v>
      </c>
      <c r="C44" s="293">
        <v>0</v>
      </c>
      <c r="D44" s="293"/>
      <c r="E44" s="293">
        <v>0</v>
      </c>
      <c r="F44" s="293">
        <v>0</v>
      </c>
      <c r="G44" s="311"/>
      <c r="H44" s="324"/>
      <c r="I44" s="310"/>
      <c r="J44" s="293">
        <v>0</v>
      </c>
      <c r="K44" s="293"/>
      <c r="L44" s="293">
        <v>0</v>
      </c>
      <c r="M44" s="293">
        <v>0</v>
      </c>
      <c r="N44" s="311"/>
      <c r="O44" s="324"/>
      <c r="P44" s="310"/>
      <c r="Q44" s="293">
        <v>0</v>
      </c>
      <c r="R44" s="293"/>
      <c r="S44" s="293">
        <v>0</v>
      </c>
      <c r="T44" s="293">
        <v>0</v>
      </c>
      <c r="U44" s="311"/>
      <c r="V44" s="324"/>
      <c r="W44" s="310"/>
      <c r="X44" s="310"/>
      <c r="Y44" s="310"/>
      <c r="Z44" s="310"/>
      <c r="AA44" s="22"/>
      <c r="AB44" s="22"/>
      <c r="AC44" s="22"/>
      <c r="AD44" s="22"/>
      <c r="AE44" s="22"/>
      <c r="AF44" s="22"/>
      <c r="AG44" s="22"/>
      <c r="AH44" s="23"/>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row>
    <row r="45" spans="1:72" s="290" customFormat="1" ht="13" customHeight="1" x14ac:dyDescent="0.25">
      <c r="A45" s="325"/>
      <c r="B45" s="317" t="s">
        <v>123</v>
      </c>
      <c r="C45" s="299">
        <v>0</v>
      </c>
      <c r="D45" s="299">
        <f>ROUND(C45*D44,2)</f>
        <v>0</v>
      </c>
      <c r="E45" s="299">
        <f>ROUND(C45*E44,2)</f>
        <v>0</v>
      </c>
      <c r="F45" s="299">
        <f>ROUND(SUM(C45:E45)*F44,2)</f>
        <v>0</v>
      </c>
      <c r="G45" s="300">
        <f>SUM(C45:F45)</f>
        <v>0</v>
      </c>
      <c r="H45" s="301">
        <v>0</v>
      </c>
      <c r="I45" s="302">
        <f>G45*H45</f>
        <v>0</v>
      </c>
      <c r="J45" s="299">
        <v>0</v>
      </c>
      <c r="K45" s="299">
        <f>ROUND(J45*K44,2)</f>
        <v>0</v>
      </c>
      <c r="L45" s="299">
        <f>ROUND(J45*L44,2)</f>
        <v>0</v>
      </c>
      <c r="M45" s="299">
        <f>ROUND(SUM(J45:L45)*M44,2)</f>
        <v>0</v>
      </c>
      <c r="N45" s="300">
        <f>SUM(J45:M45)</f>
        <v>0</v>
      </c>
      <c r="O45" s="301">
        <v>0</v>
      </c>
      <c r="P45" s="302">
        <f>N45*O45</f>
        <v>0</v>
      </c>
      <c r="Q45" s="299">
        <v>0</v>
      </c>
      <c r="R45" s="299">
        <f>ROUND(Q45*R44,2)</f>
        <v>0</v>
      </c>
      <c r="S45" s="299">
        <f>ROUND(Q45*S44,2)</f>
        <v>0</v>
      </c>
      <c r="T45" s="299">
        <f>ROUND(SUM(Q45:S45)*T44,2)</f>
        <v>0</v>
      </c>
      <c r="U45" s="300">
        <f>SUM(Q45:T45)</f>
        <v>0</v>
      </c>
      <c r="V45" s="301">
        <v>0</v>
      </c>
      <c r="W45" s="302">
        <f>U45*V45</f>
        <v>0</v>
      </c>
      <c r="X45" s="326">
        <v>0</v>
      </c>
      <c r="Y45" s="326">
        <v>0</v>
      </c>
      <c r="Z45" s="326">
        <v>0</v>
      </c>
      <c r="AA45" s="51">
        <v>0</v>
      </c>
      <c r="AB45" s="51">
        <v>0</v>
      </c>
      <c r="AC45" s="51">
        <v>0</v>
      </c>
      <c r="AD45" s="6">
        <f>SUM(AA45:AC45)</f>
        <v>0</v>
      </c>
      <c r="AE45" s="51">
        <v>0</v>
      </c>
      <c r="AF45" s="51">
        <v>0</v>
      </c>
      <c r="AG45" s="6">
        <f>SUM(X45:Z45,AD45:AF45)</f>
        <v>0</v>
      </c>
      <c r="AH45" s="7">
        <f>SUM(I45,P45,W45, AG45)</f>
        <v>0</v>
      </c>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row>
    <row r="46" spans="1:72" s="290" customFormat="1" ht="13" customHeight="1" x14ac:dyDescent="0.25">
      <c r="A46" s="318" t="s">
        <v>141</v>
      </c>
      <c r="B46" s="320" t="s">
        <v>123</v>
      </c>
      <c r="C46" s="293">
        <v>0</v>
      </c>
      <c r="D46" s="293"/>
      <c r="E46" s="293">
        <v>0</v>
      </c>
      <c r="F46" s="293">
        <v>0</v>
      </c>
      <c r="G46" s="311"/>
      <c r="H46" s="301"/>
      <c r="I46" s="310"/>
      <c r="J46" s="293">
        <v>0</v>
      </c>
      <c r="K46" s="293"/>
      <c r="L46" s="293">
        <v>0</v>
      </c>
      <c r="M46" s="293">
        <v>0</v>
      </c>
      <c r="N46" s="311"/>
      <c r="O46" s="301"/>
      <c r="P46" s="310"/>
      <c r="Q46" s="293">
        <v>0</v>
      </c>
      <c r="R46" s="293"/>
      <c r="S46" s="293">
        <v>0</v>
      </c>
      <c r="T46" s="293">
        <v>0</v>
      </c>
      <c r="U46" s="311"/>
      <c r="V46" s="301"/>
      <c r="W46" s="310"/>
      <c r="X46" s="310"/>
      <c r="Y46" s="310"/>
      <c r="Z46" s="310"/>
      <c r="AA46" s="22"/>
      <c r="AB46" s="22"/>
      <c r="AC46" s="22"/>
      <c r="AD46" s="22"/>
      <c r="AE46" s="22"/>
      <c r="AF46" s="22"/>
      <c r="AG46" s="22"/>
      <c r="AH46" s="23"/>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row>
    <row r="47" spans="1:72" s="290" customFormat="1" ht="13" customHeight="1" x14ac:dyDescent="0.25">
      <c r="A47" s="325"/>
      <c r="B47" s="317" t="s">
        <v>123</v>
      </c>
      <c r="C47" s="299">
        <v>0</v>
      </c>
      <c r="D47" s="299">
        <f>ROUND(C47*D46,2)</f>
        <v>0</v>
      </c>
      <c r="E47" s="299">
        <f>ROUND(C47*E46,2)</f>
        <v>0</v>
      </c>
      <c r="F47" s="299">
        <f>ROUND(SUM(C47:E47)*F46,2)</f>
        <v>0</v>
      </c>
      <c r="G47" s="300">
        <f>SUM(C47:F47)</f>
        <v>0</v>
      </c>
      <c r="H47" s="301">
        <v>0</v>
      </c>
      <c r="I47" s="302">
        <f>G47*H47</f>
        <v>0</v>
      </c>
      <c r="J47" s="299">
        <v>0</v>
      </c>
      <c r="K47" s="299">
        <f>ROUND(J47*K46,2)</f>
        <v>0</v>
      </c>
      <c r="L47" s="299">
        <f>ROUND(J47*L46,2)</f>
        <v>0</v>
      </c>
      <c r="M47" s="299">
        <f>ROUND(SUM(J47:L47)*M46,2)</f>
        <v>0</v>
      </c>
      <c r="N47" s="300">
        <f>SUM(J47:M47)</f>
        <v>0</v>
      </c>
      <c r="O47" s="301">
        <v>0</v>
      </c>
      <c r="P47" s="302">
        <f>N47*O47</f>
        <v>0</v>
      </c>
      <c r="Q47" s="299">
        <v>0</v>
      </c>
      <c r="R47" s="299">
        <f>ROUND(Q47*R46,2)</f>
        <v>0</v>
      </c>
      <c r="S47" s="299">
        <f>ROUND(Q47*S46,2)</f>
        <v>0</v>
      </c>
      <c r="T47" s="299">
        <f>ROUND(SUM(Q47:S47)*T46,2)</f>
        <v>0</v>
      </c>
      <c r="U47" s="300">
        <f>SUM(Q47:T47)</f>
        <v>0</v>
      </c>
      <c r="V47" s="301">
        <v>0</v>
      </c>
      <c r="W47" s="302">
        <f>U47*V47</f>
        <v>0</v>
      </c>
      <c r="X47" s="326">
        <v>0</v>
      </c>
      <c r="Y47" s="326">
        <v>0</v>
      </c>
      <c r="Z47" s="326">
        <v>0</v>
      </c>
      <c r="AA47" s="51">
        <v>0</v>
      </c>
      <c r="AB47" s="51">
        <v>0</v>
      </c>
      <c r="AC47" s="51">
        <v>0</v>
      </c>
      <c r="AD47" s="6">
        <f>SUM(AA47:AC47)</f>
        <v>0</v>
      </c>
      <c r="AE47" s="51">
        <v>0</v>
      </c>
      <c r="AF47" s="51">
        <v>0</v>
      </c>
      <c r="AG47" s="6">
        <f>SUM(X47:Z47,AD47:AF47)</f>
        <v>0</v>
      </c>
      <c r="AH47" s="7">
        <f>SUM(I47,P47,W47, AG47)</f>
        <v>0</v>
      </c>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c r="BT47" s="174"/>
    </row>
    <row r="48" spans="1:72" s="290" customFormat="1" ht="13" customHeight="1" x14ac:dyDescent="0.25">
      <c r="A48" s="285"/>
      <c r="B48" s="286"/>
      <c r="C48" s="287"/>
      <c r="D48" s="287"/>
      <c r="E48" s="287"/>
      <c r="F48" s="287"/>
      <c r="G48" s="288"/>
      <c r="H48" s="289"/>
      <c r="I48" s="289"/>
      <c r="J48" s="287"/>
      <c r="K48" s="287"/>
      <c r="L48" s="287"/>
      <c r="M48" s="287"/>
      <c r="N48" s="288"/>
      <c r="O48" s="289"/>
      <c r="P48" s="289"/>
      <c r="Q48" s="287"/>
      <c r="R48" s="287"/>
      <c r="S48" s="287"/>
      <c r="T48" s="287"/>
      <c r="U48" s="288"/>
      <c r="V48" s="289"/>
      <c r="W48" s="289"/>
      <c r="X48" s="289"/>
      <c r="Y48" s="289"/>
      <c r="Z48" s="289"/>
      <c r="AA48" s="58"/>
      <c r="AB48" s="58"/>
      <c r="AC48" s="58"/>
      <c r="AD48" s="58"/>
      <c r="AE48" s="58"/>
      <c r="AF48" s="58"/>
      <c r="AG48" s="58"/>
      <c r="AH48" s="57"/>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row>
    <row r="49" spans="1:72" s="290" customFormat="1" ht="13" customHeight="1" x14ac:dyDescent="0.25">
      <c r="A49" s="318" t="s">
        <v>142</v>
      </c>
      <c r="B49" s="327" t="s">
        <v>123</v>
      </c>
      <c r="C49" s="293">
        <v>0</v>
      </c>
      <c r="D49" s="293"/>
      <c r="E49" s="293">
        <v>0</v>
      </c>
      <c r="F49" s="293">
        <v>0</v>
      </c>
      <c r="G49" s="311"/>
      <c r="H49" s="301"/>
      <c r="I49" s="310"/>
      <c r="J49" s="293">
        <v>0</v>
      </c>
      <c r="K49" s="293"/>
      <c r="L49" s="293">
        <v>0</v>
      </c>
      <c r="M49" s="293">
        <v>0</v>
      </c>
      <c r="N49" s="311"/>
      <c r="O49" s="301"/>
      <c r="P49" s="310"/>
      <c r="Q49" s="293">
        <v>0</v>
      </c>
      <c r="R49" s="293"/>
      <c r="S49" s="293">
        <v>0</v>
      </c>
      <c r="T49" s="293">
        <v>0</v>
      </c>
      <c r="U49" s="311"/>
      <c r="V49" s="301"/>
      <c r="W49" s="310"/>
      <c r="X49" s="310"/>
      <c r="Y49" s="310"/>
      <c r="Z49" s="310"/>
      <c r="AA49" s="22"/>
      <c r="AB49" s="22"/>
      <c r="AC49" s="22"/>
      <c r="AD49" s="22"/>
      <c r="AE49" s="22"/>
      <c r="AF49" s="22"/>
      <c r="AG49" s="22"/>
      <c r="AH49" s="23"/>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row>
    <row r="50" spans="1:72" s="290" customFormat="1" ht="13" customHeight="1" x14ac:dyDescent="0.25">
      <c r="A50" s="325"/>
      <c r="B50" s="317" t="s">
        <v>123</v>
      </c>
      <c r="C50" s="299">
        <v>0</v>
      </c>
      <c r="D50" s="299">
        <f>ROUND(C50*D49,2)</f>
        <v>0</v>
      </c>
      <c r="E50" s="299">
        <f>ROUND(C50*E49,2)</f>
        <v>0</v>
      </c>
      <c r="F50" s="299">
        <f>ROUND(SUM(C50:E50)*F49,2)</f>
        <v>0</v>
      </c>
      <c r="G50" s="300">
        <f>SUM(C50:F50)</f>
        <v>0</v>
      </c>
      <c r="H50" s="301">
        <v>0</v>
      </c>
      <c r="I50" s="302">
        <f>G50*H50</f>
        <v>0</v>
      </c>
      <c r="J50" s="299">
        <v>0</v>
      </c>
      <c r="K50" s="299">
        <f>ROUND(J50*K49,2)</f>
        <v>0</v>
      </c>
      <c r="L50" s="299">
        <f>ROUND(J50*L49,2)</f>
        <v>0</v>
      </c>
      <c r="M50" s="299">
        <f>ROUND(SUM(J50:L50)*M49,2)</f>
        <v>0</v>
      </c>
      <c r="N50" s="300">
        <f>SUM(J50:M50)</f>
        <v>0</v>
      </c>
      <c r="O50" s="301">
        <v>0</v>
      </c>
      <c r="P50" s="302">
        <f>N50*O50</f>
        <v>0</v>
      </c>
      <c r="Q50" s="299">
        <v>0</v>
      </c>
      <c r="R50" s="299">
        <f>ROUND(Q50*R49,2)</f>
        <v>0</v>
      </c>
      <c r="S50" s="299">
        <f>ROUND(Q50*S49,2)</f>
        <v>0</v>
      </c>
      <c r="T50" s="299">
        <f>ROUND(SUM(Q50:S50)*T49,2)</f>
        <v>0</v>
      </c>
      <c r="U50" s="300">
        <f>SUM(Q50:T50)</f>
        <v>0</v>
      </c>
      <c r="V50" s="301">
        <v>0</v>
      </c>
      <c r="W50" s="302">
        <f>U50*V50</f>
        <v>0</v>
      </c>
      <c r="X50" s="302">
        <v>0</v>
      </c>
      <c r="Y50" s="302">
        <v>0</v>
      </c>
      <c r="Z50" s="302">
        <v>0</v>
      </c>
      <c r="AA50" s="6">
        <v>0</v>
      </c>
      <c r="AB50" s="6">
        <v>0</v>
      </c>
      <c r="AC50" s="6">
        <v>0</v>
      </c>
      <c r="AD50" s="6">
        <f>SUM(AA50:AC50)</f>
        <v>0</v>
      </c>
      <c r="AE50" s="6">
        <v>0</v>
      </c>
      <c r="AF50" s="6">
        <v>0</v>
      </c>
      <c r="AG50" s="6">
        <f>SUM(X50:Z50,AD50:AF50)</f>
        <v>0</v>
      </c>
      <c r="AH50" s="7">
        <f>SUM(I50,P50,W50, AG50)</f>
        <v>0</v>
      </c>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row>
    <row r="51" spans="1:72" s="290" customFormat="1" ht="12.75" customHeight="1" x14ac:dyDescent="0.25">
      <c r="A51" s="318" t="s">
        <v>143</v>
      </c>
      <c r="B51" s="327" t="s">
        <v>123</v>
      </c>
      <c r="C51" s="293">
        <v>0</v>
      </c>
      <c r="D51" s="293"/>
      <c r="E51" s="293">
        <v>0</v>
      </c>
      <c r="F51" s="293">
        <v>0</v>
      </c>
      <c r="G51" s="311"/>
      <c r="H51" s="301"/>
      <c r="I51" s="310"/>
      <c r="J51" s="293">
        <v>0</v>
      </c>
      <c r="K51" s="293"/>
      <c r="L51" s="293">
        <v>0</v>
      </c>
      <c r="M51" s="293">
        <v>0</v>
      </c>
      <c r="N51" s="311"/>
      <c r="O51" s="301"/>
      <c r="P51" s="310"/>
      <c r="Q51" s="293">
        <v>0</v>
      </c>
      <c r="R51" s="293"/>
      <c r="S51" s="293">
        <v>0</v>
      </c>
      <c r="T51" s="293">
        <v>0</v>
      </c>
      <c r="U51" s="311"/>
      <c r="V51" s="301"/>
      <c r="W51" s="310"/>
      <c r="X51" s="310"/>
      <c r="Y51" s="310"/>
      <c r="Z51" s="310"/>
      <c r="AA51" s="22"/>
      <c r="AB51" s="22"/>
      <c r="AC51" s="22"/>
      <c r="AD51" s="22"/>
      <c r="AE51" s="22"/>
      <c r="AF51" s="22"/>
      <c r="AG51" s="22"/>
      <c r="AH51" s="23"/>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row>
    <row r="52" spans="1:72" s="290" customFormat="1" ht="13" customHeight="1" x14ac:dyDescent="0.25">
      <c r="A52" s="319"/>
      <c r="B52" s="317" t="s">
        <v>123</v>
      </c>
      <c r="C52" s="299">
        <v>0</v>
      </c>
      <c r="D52" s="299">
        <f>ROUND(C52*D51,2)</f>
        <v>0</v>
      </c>
      <c r="E52" s="299">
        <f>ROUND(C52*E51,2)</f>
        <v>0</v>
      </c>
      <c r="F52" s="299">
        <f>ROUND(SUM(C52:E52)*F51,2)</f>
        <v>0</v>
      </c>
      <c r="G52" s="300">
        <f>SUM(C52:F52)</f>
        <v>0</v>
      </c>
      <c r="H52" s="301">
        <v>0</v>
      </c>
      <c r="I52" s="302">
        <f>G52*H52</f>
        <v>0</v>
      </c>
      <c r="J52" s="299">
        <v>0</v>
      </c>
      <c r="K52" s="299">
        <f>ROUND(J52*K51,2)</f>
        <v>0</v>
      </c>
      <c r="L52" s="299">
        <f>ROUND(J52*L51,2)</f>
        <v>0</v>
      </c>
      <c r="M52" s="299">
        <f>ROUND(SUM(J52:L52)*M51,2)</f>
        <v>0</v>
      </c>
      <c r="N52" s="300">
        <f>SUM(J52:M52)</f>
        <v>0</v>
      </c>
      <c r="O52" s="301">
        <v>0</v>
      </c>
      <c r="P52" s="302">
        <f>N52*O52</f>
        <v>0</v>
      </c>
      <c r="Q52" s="299">
        <v>0</v>
      </c>
      <c r="R52" s="299">
        <f>ROUND(Q52*R51,2)</f>
        <v>0</v>
      </c>
      <c r="S52" s="299">
        <f>ROUND(Q52*S51,2)</f>
        <v>0</v>
      </c>
      <c r="T52" s="299">
        <f>ROUND(SUM(Q52:S52)*T51,2)</f>
        <v>0</v>
      </c>
      <c r="U52" s="300">
        <f>SUM(Q52:T52)</f>
        <v>0</v>
      </c>
      <c r="V52" s="301">
        <v>0</v>
      </c>
      <c r="W52" s="302">
        <f>U52*V52</f>
        <v>0</v>
      </c>
      <c r="X52" s="310">
        <v>0</v>
      </c>
      <c r="Y52" s="310">
        <v>0</v>
      </c>
      <c r="Z52" s="310">
        <v>0</v>
      </c>
      <c r="AA52" s="22">
        <v>0</v>
      </c>
      <c r="AB52" s="22">
        <v>0</v>
      </c>
      <c r="AC52" s="22">
        <v>0</v>
      </c>
      <c r="AD52" s="6">
        <f>SUM(AA52:AC52)</f>
        <v>0</v>
      </c>
      <c r="AE52" s="22">
        <v>0</v>
      </c>
      <c r="AF52" s="22">
        <v>0</v>
      </c>
      <c r="AG52" s="6">
        <f>SUM(X52:Z52,AD52:AF52)</f>
        <v>0</v>
      </c>
      <c r="AH52" s="7">
        <f>SUM(I52,P52,W52, AG52)</f>
        <v>0</v>
      </c>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row>
    <row r="53" spans="1:72" s="290" customFormat="1" ht="13" customHeight="1" x14ac:dyDescent="0.25">
      <c r="A53" s="318" t="s">
        <v>144</v>
      </c>
      <c r="B53" s="327" t="s">
        <v>123</v>
      </c>
      <c r="C53" s="293">
        <v>0</v>
      </c>
      <c r="D53" s="293"/>
      <c r="E53" s="293">
        <v>0</v>
      </c>
      <c r="F53" s="293">
        <v>0</v>
      </c>
      <c r="G53" s="311"/>
      <c r="H53" s="301"/>
      <c r="I53" s="310"/>
      <c r="J53" s="293">
        <v>0</v>
      </c>
      <c r="K53" s="293"/>
      <c r="L53" s="293">
        <v>0</v>
      </c>
      <c r="M53" s="293">
        <v>0</v>
      </c>
      <c r="N53" s="311"/>
      <c r="O53" s="301"/>
      <c r="P53" s="310"/>
      <c r="Q53" s="293">
        <v>0</v>
      </c>
      <c r="R53" s="293"/>
      <c r="S53" s="293">
        <v>0</v>
      </c>
      <c r="T53" s="293">
        <v>0</v>
      </c>
      <c r="U53" s="311"/>
      <c r="V53" s="301"/>
      <c r="W53" s="310"/>
      <c r="X53" s="310"/>
      <c r="Y53" s="310"/>
      <c r="Z53" s="310"/>
      <c r="AA53" s="22"/>
      <c r="AB53" s="22"/>
      <c r="AC53" s="22"/>
      <c r="AD53" s="22"/>
      <c r="AE53" s="22"/>
      <c r="AF53" s="22"/>
      <c r="AG53" s="22"/>
      <c r="AH53" s="23"/>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row>
    <row r="54" spans="1:72" s="290" customFormat="1" ht="13" customHeight="1" thickBot="1" x14ac:dyDescent="0.3">
      <c r="A54" s="328"/>
      <c r="B54" s="329" t="s">
        <v>123</v>
      </c>
      <c r="C54" s="299">
        <v>0</v>
      </c>
      <c r="D54" s="299">
        <f>ROUND(C54*D53,2)</f>
        <v>0</v>
      </c>
      <c r="E54" s="299">
        <f>ROUND(C54*E53,2)</f>
        <v>0</v>
      </c>
      <c r="F54" s="299">
        <f>ROUND(SUM(C54:E54)*F53,2)</f>
        <v>0</v>
      </c>
      <c r="G54" s="300">
        <f>SUM(C54:F54)</f>
        <v>0</v>
      </c>
      <c r="H54" s="301">
        <v>0</v>
      </c>
      <c r="I54" s="302">
        <f>G54*H54</f>
        <v>0</v>
      </c>
      <c r="J54" s="299">
        <v>0</v>
      </c>
      <c r="K54" s="299">
        <f>ROUND(J54*K53,2)</f>
        <v>0</v>
      </c>
      <c r="L54" s="299">
        <f>ROUND(J54*L53,2)</f>
        <v>0</v>
      </c>
      <c r="M54" s="299">
        <f>ROUND(SUM(J54:L54)*M53,2)</f>
        <v>0</v>
      </c>
      <c r="N54" s="300">
        <f>SUM(J54:M54)</f>
        <v>0</v>
      </c>
      <c r="O54" s="301">
        <v>0</v>
      </c>
      <c r="P54" s="302">
        <f>N54*O54</f>
        <v>0</v>
      </c>
      <c r="Q54" s="299">
        <v>0</v>
      </c>
      <c r="R54" s="299">
        <f>ROUND(Q54*R53,2)</f>
        <v>0</v>
      </c>
      <c r="S54" s="299">
        <f>ROUND(Q54*S53,2)</f>
        <v>0</v>
      </c>
      <c r="T54" s="299">
        <f>ROUND(SUM(Q54:S54)*T53,2)</f>
        <v>0</v>
      </c>
      <c r="U54" s="300">
        <f>SUM(Q54:T54)</f>
        <v>0</v>
      </c>
      <c r="V54" s="301">
        <v>0</v>
      </c>
      <c r="W54" s="302">
        <f>U54*V54</f>
        <v>0</v>
      </c>
      <c r="X54" s="306">
        <v>0</v>
      </c>
      <c r="Y54" s="306">
        <v>0</v>
      </c>
      <c r="Z54" s="306">
        <v>0</v>
      </c>
      <c r="AA54" s="8">
        <v>0</v>
      </c>
      <c r="AB54" s="8">
        <v>0</v>
      </c>
      <c r="AC54" s="8">
        <v>0</v>
      </c>
      <c r="AD54" s="6">
        <f>SUM(AA54:AC54)</f>
        <v>0</v>
      </c>
      <c r="AE54" s="8">
        <v>0</v>
      </c>
      <c r="AF54" s="8">
        <v>0</v>
      </c>
      <c r="AG54" s="6">
        <f>SUM(X54:Z54,AD54:AF54)</f>
        <v>0</v>
      </c>
      <c r="AH54" s="7">
        <f>SUM(I54,P54,W54, AG54)</f>
        <v>0</v>
      </c>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row>
    <row r="55" spans="1:72" ht="38.25" customHeight="1" x14ac:dyDescent="0.25">
      <c r="A55" s="279" t="s">
        <v>68</v>
      </c>
      <c r="B55" s="280" t="s">
        <v>145</v>
      </c>
      <c r="C55" s="281"/>
      <c r="D55" s="281"/>
      <c r="E55" s="281"/>
      <c r="F55" s="281"/>
      <c r="G55" s="282"/>
      <c r="H55" s="281"/>
      <c r="I55" s="282"/>
      <c r="J55" s="281"/>
      <c r="K55" s="281"/>
      <c r="L55" s="281"/>
      <c r="M55" s="281"/>
      <c r="N55" s="282"/>
      <c r="O55" s="281"/>
      <c r="P55" s="282"/>
      <c r="Q55" s="281"/>
      <c r="R55" s="281"/>
      <c r="S55" s="281"/>
      <c r="T55" s="281"/>
      <c r="U55" s="282"/>
      <c r="V55" s="281"/>
      <c r="W55" s="282"/>
      <c r="X55" s="282"/>
      <c r="Y55" s="283"/>
      <c r="Z55" s="283"/>
      <c r="AA55" s="62"/>
      <c r="AB55" s="62"/>
      <c r="AC55" s="62"/>
      <c r="AD55" s="63"/>
      <c r="AE55" s="62"/>
      <c r="AF55" s="62"/>
      <c r="AG55" s="62"/>
      <c r="AH55" s="64"/>
    </row>
    <row r="56" spans="1:72" s="290" customFormat="1" ht="13" customHeight="1" x14ac:dyDescent="0.25">
      <c r="A56" s="285"/>
      <c r="B56" s="286"/>
      <c r="C56" s="287"/>
      <c r="D56" s="287"/>
      <c r="E56" s="287"/>
      <c r="F56" s="287"/>
      <c r="G56" s="288"/>
      <c r="H56" s="289"/>
      <c r="I56" s="289"/>
      <c r="J56" s="287"/>
      <c r="K56" s="287"/>
      <c r="L56" s="287"/>
      <c r="M56" s="287"/>
      <c r="N56" s="288"/>
      <c r="O56" s="289"/>
      <c r="P56" s="289"/>
      <c r="Q56" s="287"/>
      <c r="R56" s="287"/>
      <c r="S56" s="287"/>
      <c r="T56" s="287"/>
      <c r="U56" s="288"/>
      <c r="V56" s="289"/>
      <c r="W56" s="289"/>
      <c r="X56" s="289"/>
      <c r="Y56" s="289"/>
      <c r="Z56" s="289"/>
      <c r="AA56" s="58"/>
      <c r="AB56" s="58"/>
      <c r="AC56" s="58"/>
      <c r="AD56" s="58"/>
      <c r="AE56" s="58"/>
      <c r="AF56" s="58"/>
      <c r="AG56" s="58"/>
      <c r="AH56" s="57"/>
      <c r="AI56" s="174"/>
      <c r="AJ56" s="174"/>
      <c r="AK56" s="174"/>
      <c r="AL56" s="174"/>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row>
    <row r="57" spans="1:72" s="290" customFormat="1" ht="13" customHeight="1" x14ac:dyDescent="0.25">
      <c r="A57" s="437" t="s">
        <v>146</v>
      </c>
      <c r="B57" s="330" t="s">
        <v>123</v>
      </c>
      <c r="C57" s="293">
        <v>0</v>
      </c>
      <c r="D57" s="293"/>
      <c r="E57" s="293">
        <v>0</v>
      </c>
      <c r="F57" s="293">
        <v>0</v>
      </c>
      <c r="G57" s="303"/>
      <c r="H57" s="295"/>
      <c r="I57" s="310"/>
      <c r="J57" s="293">
        <v>0</v>
      </c>
      <c r="K57" s="293"/>
      <c r="L57" s="293">
        <v>0</v>
      </c>
      <c r="M57" s="293">
        <v>0</v>
      </c>
      <c r="N57" s="303"/>
      <c r="O57" s="295"/>
      <c r="P57" s="310"/>
      <c r="Q57" s="293">
        <v>0</v>
      </c>
      <c r="R57" s="293"/>
      <c r="S57" s="293">
        <v>0</v>
      </c>
      <c r="T57" s="293">
        <v>0</v>
      </c>
      <c r="U57" s="303"/>
      <c r="V57" s="295"/>
      <c r="W57" s="310"/>
      <c r="X57" s="310"/>
      <c r="Y57" s="310"/>
      <c r="Z57" s="310"/>
      <c r="AA57" s="22"/>
      <c r="AB57" s="22"/>
      <c r="AC57" s="22"/>
      <c r="AD57" s="22"/>
      <c r="AE57" s="22"/>
      <c r="AF57" s="22"/>
      <c r="AG57" s="22"/>
      <c r="AH57" s="23"/>
      <c r="AI57" s="174"/>
      <c r="AJ57" s="174"/>
      <c r="AK57" s="174"/>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4"/>
      <c r="BR57" s="174"/>
      <c r="BS57" s="174"/>
      <c r="BT57" s="174"/>
    </row>
    <row r="58" spans="1:72" s="290" customFormat="1" ht="13" customHeight="1" x14ac:dyDescent="0.25">
      <c r="A58" s="438"/>
      <c r="B58" s="331" t="s">
        <v>123</v>
      </c>
      <c r="C58" s="299">
        <v>0</v>
      </c>
      <c r="D58" s="299">
        <f>ROUND(C58*D57,2)</f>
        <v>0</v>
      </c>
      <c r="E58" s="299">
        <f>ROUND(C58*E57,2)</f>
        <v>0</v>
      </c>
      <c r="F58" s="299">
        <f>ROUND(SUM(C58:E58)*F57,2)</f>
        <v>0</v>
      </c>
      <c r="G58" s="300">
        <f>SUM(C58:F58)</f>
        <v>0</v>
      </c>
      <c r="H58" s="301">
        <v>0</v>
      </c>
      <c r="I58" s="302">
        <f>G58*H58</f>
        <v>0</v>
      </c>
      <c r="J58" s="299">
        <v>0</v>
      </c>
      <c r="K58" s="299">
        <f>ROUND(J58*K57,2)</f>
        <v>0</v>
      </c>
      <c r="L58" s="299">
        <f>ROUND(J58*L57,2)</f>
        <v>0</v>
      </c>
      <c r="M58" s="299">
        <f>ROUND(SUM(J58:L58)*M57,2)</f>
        <v>0</v>
      </c>
      <c r="N58" s="300">
        <f>SUM(J58:M58)</f>
        <v>0</v>
      </c>
      <c r="O58" s="301">
        <v>0</v>
      </c>
      <c r="P58" s="302">
        <f>N58*O58</f>
        <v>0</v>
      </c>
      <c r="Q58" s="299">
        <v>0</v>
      </c>
      <c r="R58" s="299">
        <f>ROUND(Q58*R57,2)</f>
        <v>0</v>
      </c>
      <c r="S58" s="299">
        <f>ROUND(Q58*S57,2)</f>
        <v>0</v>
      </c>
      <c r="T58" s="299">
        <f>ROUND(SUM(Q58:S58)*T57,2)</f>
        <v>0</v>
      </c>
      <c r="U58" s="300">
        <f>SUM(Q58:T58)</f>
        <v>0</v>
      </c>
      <c r="V58" s="301">
        <v>0</v>
      </c>
      <c r="W58" s="302">
        <f>U58*V58</f>
        <v>0</v>
      </c>
      <c r="X58" s="302">
        <v>0</v>
      </c>
      <c r="Y58" s="302">
        <v>0</v>
      </c>
      <c r="Z58" s="302">
        <v>0</v>
      </c>
      <c r="AA58" s="6">
        <v>0</v>
      </c>
      <c r="AB58" s="6">
        <v>0</v>
      </c>
      <c r="AC58" s="6">
        <v>0</v>
      </c>
      <c r="AD58" s="6">
        <f>SUM(AA58:AC58)</f>
        <v>0</v>
      </c>
      <c r="AE58" s="6">
        <v>0</v>
      </c>
      <c r="AF58" s="6">
        <v>0</v>
      </c>
      <c r="AG58" s="6">
        <f>SUM(X58:Z58,AD58:AF58)</f>
        <v>0</v>
      </c>
      <c r="AH58" s="7">
        <f>SUM(I58,P58,W58, AG58)</f>
        <v>0</v>
      </c>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4"/>
      <c r="BR58" s="174"/>
      <c r="BS58" s="174"/>
      <c r="BT58" s="174"/>
    </row>
    <row r="59" spans="1:72" s="290" customFormat="1" ht="13" customHeight="1" x14ac:dyDescent="0.25">
      <c r="A59" s="437" t="s">
        <v>147</v>
      </c>
      <c r="B59" s="330" t="s">
        <v>123</v>
      </c>
      <c r="C59" s="293">
        <v>0</v>
      </c>
      <c r="D59" s="293"/>
      <c r="E59" s="293">
        <v>0</v>
      </c>
      <c r="F59" s="293">
        <v>0</v>
      </c>
      <c r="G59" s="332"/>
      <c r="H59" s="301"/>
      <c r="I59" s="310"/>
      <c r="J59" s="293">
        <v>0</v>
      </c>
      <c r="K59" s="293"/>
      <c r="L59" s="293">
        <v>0</v>
      </c>
      <c r="M59" s="293">
        <v>0</v>
      </c>
      <c r="N59" s="332"/>
      <c r="O59" s="301"/>
      <c r="P59" s="310"/>
      <c r="Q59" s="293">
        <v>0</v>
      </c>
      <c r="R59" s="293"/>
      <c r="S59" s="293">
        <v>0</v>
      </c>
      <c r="T59" s="293">
        <v>0</v>
      </c>
      <c r="U59" s="332"/>
      <c r="V59" s="301"/>
      <c r="W59" s="310"/>
      <c r="X59" s="310"/>
      <c r="Y59" s="310"/>
      <c r="Z59" s="310"/>
      <c r="AA59" s="22"/>
      <c r="AB59" s="22"/>
      <c r="AC59" s="22"/>
      <c r="AD59" s="22"/>
      <c r="AE59" s="22"/>
      <c r="AF59" s="22"/>
      <c r="AG59" s="22"/>
      <c r="AH59" s="23"/>
      <c r="AI59" s="174"/>
      <c r="AJ59" s="174"/>
      <c r="AK59" s="174"/>
      <c r="AL59" s="174"/>
      <c r="AM59" s="174"/>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4"/>
      <c r="BR59" s="174"/>
      <c r="BS59" s="174"/>
      <c r="BT59" s="174"/>
    </row>
    <row r="60" spans="1:72" s="290" customFormat="1" ht="13" customHeight="1" x14ac:dyDescent="0.25">
      <c r="A60" s="438"/>
      <c r="B60" s="331" t="s">
        <v>123</v>
      </c>
      <c r="C60" s="299">
        <v>0</v>
      </c>
      <c r="D60" s="299">
        <f>ROUND(C60*D59,2)</f>
        <v>0</v>
      </c>
      <c r="E60" s="299">
        <f>ROUND(C60*E59,2)</f>
        <v>0</v>
      </c>
      <c r="F60" s="299">
        <f>ROUND(SUM(C60:E60)*F59,2)</f>
        <v>0</v>
      </c>
      <c r="G60" s="300">
        <f>SUM(C60:F60)</f>
        <v>0</v>
      </c>
      <c r="H60" s="301">
        <v>0</v>
      </c>
      <c r="I60" s="302">
        <f>G60*H60</f>
        <v>0</v>
      </c>
      <c r="J60" s="299">
        <v>0</v>
      </c>
      <c r="K60" s="299">
        <f>ROUND(J60*K59,2)</f>
        <v>0</v>
      </c>
      <c r="L60" s="299">
        <f>ROUND(J60*L59,2)</f>
        <v>0</v>
      </c>
      <c r="M60" s="299">
        <f>ROUND(SUM(J60:L60)*M59,2)</f>
        <v>0</v>
      </c>
      <c r="N60" s="300">
        <f>SUM(J60:M60)</f>
        <v>0</v>
      </c>
      <c r="O60" s="301">
        <v>0</v>
      </c>
      <c r="P60" s="302">
        <f>N60*O60</f>
        <v>0</v>
      </c>
      <c r="Q60" s="299">
        <v>0</v>
      </c>
      <c r="R60" s="299">
        <f>ROUND(Q60*R59,2)</f>
        <v>0</v>
      </c>
      <c r="S60" s="299">
        <f>ROUND(Q60*S59,2)</f>
        <v>0</v>
      </c>
      <c r="T60" s="299">
        <f>ROUND(SUM(Q60:S60)*T59,2)</f>
        <v>0</v>
      </c>
      <c r="U60" s="300">
        <f>SUM(Q60:T60)</f>
        <v>0</v>
      </c>
      <c r="V60" s="301">
        <v>0</v>
      </c>
      <c r="W60" s="302">
        <f>U60*V60</f>
        <v>0</v>
      </c>
      <c r="X60" s="302">
        <v>0</v>
      </c>
      <c r="Y60" s="302">
        <v>0</v>
      </c>
      <c r="Z60" s="302">
        <v>0</v>
      </c>
      <c r="AA60" s="6">
        <v>0</v>
      </c>
      <c r="AB60" s="6">
        <v>0</v>
      </c>
      <c r="AC60" s="6">
        <v>0</v>
      </c>
      <c r="AD60" s="6">
        <f>SUM(AA60:AC60)</f>
        <v>0</v>
      </c>
      <c r="AE60" s="6">
        <v>0</v>
      </c>
      <c r="AF60" s="6">
        <v>0</v>
      </c>
      <c r="AG60" s="6">
        <f>SUM(X60:Z60,AD60:AF60)</f>
        <v>0</v>
      </c>
      <c r="AH60" s="7">
        <f>SUM(I60,P60,W60, AG60)</f>
        <v>0</v>
      </c>
      <c r="AI60" s="174"/>
      <c r="AJ60" s="174"/>
      <c r="AK60" s="174"/>
      <c r="AL60" s="174"/>
      <c r="AM60" s="174"/>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4"/>
      <c r="BR60" s="174"/>
      <c r="BS60" s="174"/>
      <c r="BT60" s="174"/>
    </row>
    <row r="61" spans="1:72" s="290" customFormat="1" ht="12.75" customHeight="1" x14ac:dyDescent="0.25">
      <c r="A61" s="437" t="s">
        <v>148</v>
      </c>
      <c r="B61" s="330" t="s">
        <v>123</v>
      </c>
      <c r="C61" s="293">
        <v>0</v>
      </c>
      <c r="D61" s="293"/>
      <c r="E61" s="293">
        <v>0</v>
      </c>
      <c r="F61" s="293">
        <v>0</v>
      </c>
      <c r="G61" s="332"/>
      <c r="H61" s="301"/>
      <c r="I61" s="310"/>
      <c r="J61" s="293">
        <v>0</v>
      </c>
      <c r="K61" s="293"/>
      <c r="L61" s="293">
        <v>0</v>
      </c>
      <c r="M61" s="293">
        <v>0</v>
      </c>
      <c r="N61" s="332"/>
      <c r="O61" s="301"/>
      <c r="P61" s="310"/>
      <c r="Q61" s="293">
        <v>0</v>
      </c>
      <c r="R61" s="293"/>
      <c r="S61" s="293">
        <v>0</v>
      </c>
      <c r="T61" s="293">
        <v>0</v>
      </c>
      <c r="U61" s="332"/>
      <c r="V61" s="301"/>
      <c r="W61" s="310"/>
      <c r="X61" s="310"/>
      <c r="Y61" s="310"/>
      <c r="Z61" s="310"/>
      <c r="AA61" s="22"/>
      <c r="AB61" s="22"/>
      <c r="AC61" s="22"/>
      <c r="AD61" s="22"/>
      <c r="AE61" s="22"/>
      <c r="AF61" s="22"/>
      <c r="AG61" s="22"/>
      <c r="AH61" s="23"/>
      <c r="AI61" s="174"/>
      <c r="AJ61" s="174"/>
      <c r="AK61" s="174"/>
      <c r="AL61" s="174"/>
      <c r="AM61" s="174"/>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c r="BN61" s="174"/>
      <c r="BO61" s="174"/>
      <c r="BP61" s="174"/>
      <c r="BQ61" s="174"/>
      <c r="BR61" s="174"/>
      <c r="BS61" s="174"/>
      <c r="BT61" s="174"/>
    </row>
    <row r="62" spans="1:72" s="290" customFormat="1" ht="13" customHeight="1" x14ac:dyDescent="0.25">
      <c r="A62" s="438"/>
      <c r="B62" s="331" t="s">
        <v>123</v>
      </c>
      <c r="C62" s="299">
        <v>0</v>
      </c>
      <c r="D62" s="299">
        <f>ROUND(C62*D61,2)</f>
        <v>0</v>
      </c>
      <c r="E62" s="299">
        <f>ROUND(C62*E61,2)</f>
        <v>0</v>
      </c>
      <c r="F62" s="299">
        <f>ROUND(SUM(C62:E62)*F61,2)</f>
        <v>0</v>
      </c>
      <c r="G62" s="300">
        <f>SUM(C62:F62)</f>
        <v>0</v>
      </c>
      <c r="H62" s="301">
        <v>0</v>
      </c>
      <c r="I62" s="302">
        <f>G62*H62</f>
        <v>0</v>
      </c>
      <c r="J62" s="299">
        <v>0</v>
      </c>
      <c r="K62" s="299">
        <f>ROUND(J62*K61,2)</f>
        <v>0</v>
      </c>
      <c r="L62" s="299">
        <f>ROUND(J62*L61,2)</f>
        <v>0</v>
      </c>
      <c r="M62" s="299">
        <f>ROUND(SUM(J62:L62)*M61,2)</f>
        <v>0</v>
      </c>
      <c r="N62" s="300">
        <f>SUM(J62:M62)</f>
        <v>0</v>
      </c>
      <c r="O62" s="301">
        <v>0</v>
      </c>
      <c r="P62" s="302">
        <f>N62*O62</f>
        <v>0</v>
      </c>
      <c r="Q62" s="299">
        <v>0</v>
      </c>
      <c r="R62" s="299">
        <f>ROUND(Q62*R61,2)</f>
        <v>0</v>
      </c>
      <c r="S62" s="299">
        <f>ROUND(Q62*S61,2)</f>
        <v>0</v>
      </c>
      <c r="T62" s="299">
        <f>ROUND(SUM(Q62:S62)*T61,2)</f>
        <v>0</v>
      </c>
      <c r="U62" s="300">
        <f>SUM(Q62:T62)</f>
        <v>0</v>
      </c>
      <c r="V62" s="301">
        <v>0</v>
      </c>
      <c r="W62" s="302">
        <f>U62*V62</f>
        <v>0</v>
      </c>
      <c r="X62" s="302">
        <f>'Base, OY1 &amp; OY2 Travel'!M23</f>
        <v>0</v>
      </c>
      <c r="Y62" s="302">
        <v>0</v>
      </c>
      <c r="Z62" s="302">
        <v>0</v>
      </c>
      <c r="AA62" s="6">
        <v>0</v>
      </c>
      <c r="AB62" s="6">
        <v>0</v>
      </c>
      <c r="AC62" s="6">
        <v>0</v>
      </c>
      <c r="AD62" s="6">
        <f>SUM(AA62:AC62)</f>
        <v>0</v>
      </c>
      <c r="AE62" s="6">
        <v>0</v>
      </c>
      <c r="AF62" s="6">
        <v>0</v>
      </c>
      <c r="AG62" s="6">
        <f>SUM(X62:Z62,AD62:AF62)</f>
        <v>0</v>
      </c>
      <c r="AH62" s="7">
        <f>SUM(I62,P62,W62, AG62)</f>
        <v>0</v>
      </c>
      <c r="AI62" s="174"/>
      <c r="AJ62" s="174"/>
      <c r="AK62" s="174"/>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4"/>
      <c r="BR62" s="174"/>
      <c r="BS62" s="174"/>
      <c r="BT62" s="174"/>
    </row>
    <row r="63" spans="1:72" s="321" customFormat="1" ht="12.5" x14ac:dyDescent="0.25">
      <c r="A63" s="437" t="s">
        <v>149</v>
      </c>
      <c r="B63" s="330" t="s">
        <v>123</v>
      </c>
      <c r="C63" s="293">
        <v>0</v>
      </c>
      <c r="D63" s="293"/>
      <c r="E63" s="293">
        <v>0</v>
      </c>
      <c r="F63" s="293">
        <v>0</v>
      </c>
      <c r="G63" s="295"/>
      <c r="H63" s="333"/>
      <c r="I63" s="334"/>
      <c r="J63" s="293">
        <v>0</v>
      </c>
      <c r="K63" s="293"/>
      <c r="L63" s="293">
        <v>0</v>
      </c>
      <c r="M63" s="293">
        <v>0</v>
      </c>
      <c r="N63" s="295"/>
      <c r="O63" s="333"/>
      <c r="P63" s="334"/>
      <c r="Q63" s="293">
        <v>0</v>
      </c>
      <c r="R63" s="293"/>
      <c r="S63" s="293">
        <v>0</v>
      </c>
      <c r="T63" s="293">
        <v>0</v>
      </c>
      <c r="U63" s="295"/>
      <c r="V63" s="333"/>
      <c r="W63" s="334"/>
      <c r="X63" s="335"/>
      <c r="Y63" s="334"/>
      <c r="Z63" s="334"/>
      <c r="AA63" s="32"/>
      <c r="AB63" s="32"/>
      <c r="AC63" s="32"/>
      <c r="AD63" s="31"/>
      <c r="AE63" s="32"/>
      <c r="AF63" s="31"/>
      <c r="AG63" s="31"/>
      <c r="AH63" s="32"/>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4"/>
      <c r="BR63" s="174"/>
      <c r="BS63" s="174"/>
      <c r="BT63" s="174"/>
    </row>
    <row r="64" spans="1:72" s="290" customFormat="1" ht="12" thickBot="1" x14ac:dyDescent="0.3">
      <c r="A64" s="438"/>
      <c r="B64" s="336" t="s">
        <v>123</v>
      </c>
      <c r="C64" s="299">
        <v>0</v>
      </c>
      <c r="D64" s="299">
        <f>ROUND(C64*D63,2)</f>
        <v>0</v>
      </c>
      <c r="E64" s="299">
        <f>ROUND(C64*E63,2)</f>
        <v>0</v>
      </c>
      <c r="F64" s="299">
        <f>ROUND(SUM(C64:E64)*F63,2)</f>
        <v>0</v>
      </c>
      <c r="G64" s="300">
        <f>SUM(C64:F64)</f>
        <v>0</v>
      </c>
      <c r="H64" s="301">
        <v>0</v>
      </c>
      <c r="I64" s="302">
        <f>G64*H64</f>
        <v>0</v>
      </c>
      <c r="J64" s="299">
        <v>0</v>
      </c>
      <c r="K64" s="299">
        <f>ROUND(J64*K63,2)</f>
        <v>0</v>
      </c>
      <c r="L64" s="299">
        <f>ROUND(J64*L63,2)</f>
        <v>0</v>
      </c>
      <c r="M64" s="299">
        <f>ROUND(SUM(J64:L64)*M63,2)</f>
        <v>0</v>
      </c>
      <c r="N64" s="300">
        <f>SUM(J64:M64)</f>
        <v>0</v>
      </c>
      <c r="O64" s="301">
        <v>0</v>
      </c>
      <c r="P64" s="302">
        <f>N64*O64</f>
        <v>0</v>
      </c>
      <c r="Q64" s="299">
        <v>0</v>
      </c>
      <c r="R64" s="299">
        <f>ROUND(Q64*R63,2)</f>
        <v>0</v>
      </c>
      <c r="S64" s="299">
        <f>ROUND(Q64*S63,2)</f>
        <v>0</v>
      </c>
      <c r="T64" s="299">
        <f>ROUND(SUM(Q64:S64)*T63,2)</f>
        <v>0</v>
      </c>
      <c r="U64" s="300">
        <f>SUM(Q64:T64)</f>
        <v>0</v>
      </c>
      <c r="V64" s="301">
        <v>0</v>
      </c>
      <c r="W64" s="302">
        <f>U64*V64</f>
        <v>0</v>
      </c>
      <c r="X64" s="310">
        <v>0</v>
      </c>
      <c r="Y64" s="310">
        <v>0</v>
      </c>
      <c r="Z64" s="310">
        <v>0</v>
      </c>
      <c r="AA64" s="22">
        <v>0</v>
      </c>
      <c r="AB64" s="22">
        <v>0</v>
      </c>
      <c r="AC64" s="22">
        <v>0</v>
      </c>
      <c r="AD64" s="337">
        <f>SUM(AA64:AC64)</f>
        <v>0</v>
      </c>
      <c r="AE64" s="22">
        <v>0</v>
      </c>
      <c r="AF64" s="22">
        <v>0</v>
      </c>
      <c r="AG64" s="22">
        <f>SUM(X64:Z64,AD64:AF64)</f>
        <v>0</v>
      </c>
      <c r="AH64" s="410">
        <f>SUM(I64,P64,W64, AG64)</f>
        <v>0</v>
      </c>
      <c r="AI64" s="174"/>
      <c r="AJ64" s="174"/>
      <c r="AK64" s="174"/>
      <c r="AL64" s="174"/>
      <c r="AM64" s="174"/>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4"/>
      <c r="BR64" s="174"/>
      <c r="BS64" s="174"/>
      <c r="BT64" s="174"/>
    </row>
    <row r="65" spans="1:34" ht="11" thickBot="1" x14ac:dyDescent="0.3">
      <c r="A65" s="338" t="s">
        <v>154</v>
      </c>
      <c r="B65" s="339"/>
      <c r="C65" s="340"/>
      <c r="D65" s="340"/>
      <c r="E65" s="341"/>
      <c r="F65" s="341"/>
      <c r="G65" s="342"/>
      <c r="H65" s="343">
        <f t="shared" ref="H65:AH65" si="0">SUM(H5:H64)</f>
        <v>0</v>
      </c>
      <c r="I65" s="344">
        <f t="shared" si="0"/>
        <v>0</v>
      </c>
      <c r="J65" s="340"/>
      <c r="K65" s="340"/>
      <c r="L65" s="341"/>
      <c r="M65" s="341"/>
      <c r="N65" s="342"/>
      <c r="O65" s="343">
        <f t="shared" ref="O65:P65" si="1">SUM(O5:O64)</f>
        <v>0</v>
      </c>
      <c r="P65" s="344">
        <f t="shared" si="1"/>
        <v>0</v>
      </c>
      <c r="Q65" s="340"/>
      <c r="R65" s="340"/>
      <c r="S65" s="341"/>
      <c r="T65" s="341"/>
      <c r="U65" s="342"/>
      <c r="V65" s="343">
        <f t="shared" ref="V65:W65" si="2">SUM(V5:V64)</f>
        <v>0</v>
      </c>
      <c r="W65" s="344">
        <f t="shared" si="2"/>
        <v>0</v>
      </c>
      <c r="X65" s="344">
        <f t="shared" si="0"/>
        <v>0</v>
      </c>
      <c r="Y65" s="344">
        <f t="shared" ref="Y65" si="3">SUM(Y5:Y64)</f>
        <v>0</v>
      </c>
      <c r="Z65" s="344">
        <f t="shared" si="0"/>
        <v>0</v>
      </c>
      <c r="AA65" s="344">
        <f t="shared" ref="AA65:AB65" si="4">SUM(AA5:AA64)</f>
        <v>0</v>
      </c>
      <c r="AB65" s="344">
        <f t="shared" si="4"/>
        <v>0</v>
      </c>
      <c r="AC65" s="344">
        <f t="shared" si="0"/>
        <v>0</v>
      </c>
      <c r="AD65" s="337">
        <f t="shared" ref="AD65" si="5">SUM(AD5:AD64)</f>
        <v>0</v>
      </c>
      <c r="AE65" s="344">
        <f t="shared" si="0"/>
        <v>0</v>
      </c>
      <c r="AF65" s="344">
        <f t="shared" si="0"/>
        <v>0</v>
      </c>
      <c r="AG65" s="344">
        <f t="shared" si="0"/>
        <v>0</v>
      </c>
      <c r="AH65" s="344">
        <f t="shared" si="0"/>
        <v>0</v>
      </c>
    </row>
    <row r="66" spans="1:34" ht="13" customHeight="1" x14ac:dyDescent="0.2">
      <c r="E66" s="345"/>
      <c r="F66" s="345"/>
      <c r="H66" s="346"/>
      <c r="I66" s="346"/>
      <c r="L66" s="345"/>
      <c r="M66" s="345"/>
      <c r="O66" s="346"/>
      <c r="P66" s="346"/>
      <c r="S66" s="345"/>
      <c r="T66" s="345"/>
      <c r="V66" s="346"/>
      <c r="W66" s="346"/>
      <c r="Y66" s="346"/>
      <c r="Z66" s="346"/>
      <c r="AA66" s="346"/>
      <c r="AB66" s="346"/>
      <c r="AC66" s="346"/>
      <c r="AD66" s="346"/>
      <c r="AF66" s="346"/>
      <c r="AG66" s="346"/>
    </row>
    <row r="67" spans="1:34" ht="6" customHeight="1" x14ac:dyDescent="0.2"/>
  </sheetData>
  <mergeCells count="12">
    <mergeCell ref="B1:W1"/>
    <mergeCell ref="X1:AG1"/>
    <mergeCell ref="A30:A31"/>
    <mergeCell ref="A57:A58"/>
    <mergeCell ref="A59:A60"/>
    <mergeCell ref="AA2:AC2"/>
    <mergeCell ref="X2:Z2"/>
    <mergeCell ref="A61:A62"/>
    <mergeCell ref="A63:A64"/>
    <mergeCell ref="C2:F2"/>
    <mergeCell ref="J2:M2"/>
    <mergeCell ref="Q2:T2"/>
  </mergeCells>
  <printOptions horizontalCentered="1"/>
  <pageMargins left="0.17" right="0" top="0.63" bottom="0.36" header="0.28999999999999998" footer="0.18"/>
  <pageSetup paperSize="5" scale="53" fitToHeight="2" orientation="landscape" r:id="rId1"/>
  <headerFooter alignWithMargins="0">
    <oddHeader>&amp;F</oddHeader>
    <oddFooter>Page &amp;P&amp;R&amp;A</oddFooter>
  </headerFooter>
  <colBreaks count="1" manualBreakCount="1">
    <brk id="23"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E5AE2-986D-4C18-A4F2-339C380594A6}">
  <dimension ref="A1:BT67"/>
  <sheetViews>
    <sheetView showGridLines="0" zoomScaleNormal="100" zoomScaleSheetLayoutView="100" workbookViewId="0">
      <pane xSplit="2" ySplit="3" topLeftCell="C24" activePane="bottomRight" state="frozen"/>
      <selection pane="topRight" activeCell="C1" sqref="C1"/>
      <selection pane="bottomLeft" activeCell="A4" sqref="A4"/>
      <selection pane="bottomRight" activeCell="AH58" sqref="AH58"/>
    </sheetView>
  </sheetViews>
  <sheetFormatPr defaultColWidth="12.81640625" defaultRowHeight="10" x14ac:dyDescent="0.2"/>
  <cols>
    <col min="1" max="2" width="12.81640625" style="174"/>
    <col min="3" max="3" width="10" style="185" customWidth="1"/>
    <col min="4" max="4" width="9.54296875" style="185" customWidth="1"/>
    <col min="5" max="5" width="9.26953125" style="347" customWidth="1"/>
    <col min="6" max="6" width="8.26953125" style="347" customWidth="1"/>
    <col min="7" max="7" width="12.81640625" style="185"/>
    <col min="8" max="8" width="9.7265625" style="211" customWidth="1"/>
    <col min="9" max="9" width="10.7265625" style="211" bestFit="1" customWidth="1"/>
    <col min="10" max="10" width="8.7265625" style="185" customWidth="1"/>
    <col min="11" max="11" width="11" style="185" customWidth="1"/>
    <col min="12" max="12" width="10" style="347" customWidth="1"/>
    <col min="13" max="13" width="8.7265625" style="347" customWidth="1"/>
    <col min="14" max="14" width="8.7265625" style="185" customWidth="1"/>
    <col min="15" max="15" width="8.26953125" style="211" customWidth="1"/>
    <col min="16" max="16" width="9.54296875" style="211" customWidth="1"/>
    <col min="17" max="17" width="9.26953125" style="185" customWidth="1"/>
    <col min="18" max="18" width="10.81640625" style="185" customWidth="1"/>
    <col min="19" max="19" width="10.7265625" style="347" customWidth="1"/>
    <col min="20" max="20" width="8.54296875" style="347" customWidth="1"/>
    <col min="21" max="21" width="10" style="185" customWidth="1"/>
    <col min="22" max="22" width="9.81640625" style="211" customWidth="1"/>
    <col min="23" max="23" width="10.7265625" style="211" customWidth="1"/>
    <col min="24" max="24" width="12.81640625" style="185"/>
    <col min="25" max="25" width="10.26953125" style="211" customWidth="1"/>
    <col min="26" max="26" width="9.54296875" style="211" customWidth="1"/>
    <col min="27" max="27" width="10.26953125" style="211" customWidth="1"/>
    <col min="28" max="28" width="10.7265625" style="211" customWidth="1"/>
    <col min="29" max="29" width="11.26953125" style="211" customWidth="1"/>
    <col min="30" max="30" width="9.7265625" style="211" customWidth="1"/>
    <col min="31" max="31" width="10.453125" style="185" customWidth="1"/>
    <col min="32" max="32" width="9.81640625" style="211" customWidth="1"/>
    <col min="33" max="33" width="11" style="211" customWidth="1"/>
    <col min="34" max="34" width="11" style="185" customWidth="1"/>
    <col min="35" max="16384" width="12.81640625" style="174"/>
  </cols>
  <sheetData>
    <row r="1" spans="1:72" ht="16.5" customHeight="1" thickBot="1" x14ac:dyDescent="0.25">
      <c r="A1" s="256"/>
      <c r="B1" s="442" t="s">
        <v>155</v>
      </c>
      <c r="C1" s="443"/>
      <c r="D1" s="443"/>
      <c r="E1" s="443"/>
      <c r="F1" s="443"/>
      <c r="G1" s="443"/>
      <c r="H1" s="443"/>
      <c r="I1" s="443"/>
      <c r="J1" s="443"/>
      <c r="K1" s="443"/>
      <c r="L1" s="443"/>
      <c r="M1" s="443"/>
      <c r="N1" s="443"/>
      <c r="O1" s="443"/>
      <c r="P1" s="443"/>
      <c r="Q1" s="443"/>
      <c r="R1" s="443"/>
      <c r="S1" s="443"/>
      <c r="T1" s="443"/>
      <c r="U1" s="443"/>
      <c r="V1" s="443"/>
      <c r="W1" s="443"/>
      <c r="X1" s="444" t="s">
        <v>152</v>
      </c>
      <c r="Y1" s="445"/>
      <c r="Z1" s="446"/>
      <c r="AA1" s="446"/>
      <c r="AB1" s="446"/>
      <c r="AC1" s="446"/>
      <c r="AD1" s="446"/>
      <c r="AE1" s="446"/>
      <c r="AF1" s="446"/>
      <c r="AG1" s="447"/>
      <c r="AH1" s="257"/>
    </row>
    <row r="2" spans="1:72" ht="72.75" customHeight="1" thickBot="1" x14ac:dyDescent="0.3">
      <c r="A2" s="256" t="s">
        <v>45</v>
      </c>
      <c r="B2" s="348" t="s">
        <v>56</v>
      </c>
      <c r="C2" s="439" t="s">
        <v>58</v>
      </c>
      <c r="D2" s="440"/>
      <c r="E2" s="440"/>
      <c r="F2" s="441"/>
      <c r="G2" s="258" t="s">
        <v>104</v>
      </c>
      <c r="H2" s="259" t="s">
        <v>105</v>
      </c>
      <c r="I2" s="260" t="s">
        <v>106</v>
      </c>
      <c r="J2" s="439" t="s">
        <v>50</v>
      </c>
      <c r="K2" s="440"/>
      <c r="L2" s="440"/>
      <c r="M2" s="441"/>
      <c r="N2" s="258" t="s">
        <v>108</v>
      </c>
      <c r="O2" s="259" t="s">
        <v>105</v>
      </c>
      <c r="P2" s="260" t="s">
        <v>106</v>
      </c>
      <c r="Q2" s="439" t="s">
        <v>109</v>
      </c>
      <c r="R2" s="440"/>
      <c r="S2" s="440"/>
      <c r="T2" s="441"/>
      <c r="U2" s="259" t="s">
        <v>105</v>
      </c>
      <c r="V2" s="259" t="s">
        <v>105</v>
      </c>
      <c r="W2" s="260" t="s">
        <v>106</v>
      </c>
      <c r="X2" s="450" t="s">
        <v>110</v>
      </c>
      <c r="Y2" s="451"/>
      <c r="Z2" s="452"/>
      <c r="AA2" s="453" t="s">
        <v>111</v>
      </c>
      <c r="AB2" s="453"/>
      <c r="AC2" s="453"/>
      <c r="AD2" s="409" t="s">
        <v>52</v>
      </c>
      <c r="AE2" s="409" t="s">
        <v>110</v>
      </c>
      <c r="AF2" s="408" t="s">
        <v>53</v>
      </c>
      <c r="AG2" s="409" t="s">
        <v>52</v>
      </c>
      <c r="AH2" s="407" t="s">
        <v>153</v>
      </c>
    </row>
    <row r="3" spans="1:72" ht="21.5" thickBot="1" x14ac:dyDescent="0.25">
      <c r="A3" s="265" t="s">
        <v>55</v>
      </c>
      <c r="B3" s="266" t="s">
        <v>113</v>
      </c>
      <c r="C3" s="259" t="s">
        <v>114</v>
      </c>
      <c r="D3" s="267" t="s">
        <v>115</v>
      </c>
      <c r="E3" s="268" t="s">
        <v>116</v>
      </c>
      <c r="F3" s="267" t="s">
        <v>16</v>
      </c>
      <c r="G3" s="269" t="s">
        <v>117</v>
      </c>
      <c r="H3" s="268" t="s">
        <v>118</v>
      </c>
      <c r="I3" s="270" t="s">
        <v>119</v>
      </c>
      <c r="J3" s="258" t="s">
        <v>114</v>
      </c>
      <c r="K3" s="349" t="s">
        <v>115</v>
      </c>
      <c r="L3" s="350" t="s">
        <v>116</v>
      </c>
      <c r="M3" s="349" t="s">
        <v>16</v>
      </c>
      <c r="N3" s="269" t="s">
        <v>117</v>
      </c>
      <c r="O3" s="268" t="s">
        <v>118</v>
      </c>
      <c r="P3" s="270" t="s">
        <v>119</v>
      </c>
      <c r="Q3" s="258" t="s">
        <v>114</v>
      </c>
      <c r="R3" s="349" t="s">
        <v>115</v>
      </c>
      <c r="S3" s="350" t="s">
        <v>116</v>
      </c>
      <c r="T3" s="349" t="s">
        <v>16</v>
      </c>
      <c r="U3" s="269" t="s">
        <v>117</v>
      </c>
      <c r="V3" s="268" t="s">
        <v>118</v>
      </c>
      <c r="W3" s="270" t="s">
        <v>119</v>
      </c>
      <c r="X3" s="271" t="s">
        <v>58</v>
      </c>
      <c r="Y3" s="272" t="s">
        <v>50</v>
      </c>
      <c r="Z3" s="273" t="s">
        <v>120</v>
      </c>
      <c r="AA3" s="273" t="s">
        <v>58</v>
      </c>
      <c r="AB3" s="273" t="s">
        <v>50</v>
      </c>
      <c r="AC3" s="273" t="s">
        <v>120</v>
      </c>
      <c r="AD3" s="274" t="s">
        <v>60</v>
      </c>
      <c r="AE3" s="275" t="s">
        <v>61</v>
      </c>
      <c r="AF3" s="276" t="s">
        <v>62</v>
      </c>
      <c r="AG3" s="277" t="s">
        <v>62</v>
      </c>
      <c r="AH3" s="278" t="s">
        <v>121</v>
      </c>
    </row>
    <row r="4" spans="1:72" ht="23.25" customHeight="1" x14ac:dyDescent="0.25">
      <c r="A4" s="279" t="s">
        <v>64</v>
      </c>
      <c r="B4" s="280" t="s">
        <v>122</v>
      </c>
      <c r="C4" s="281"/>
      <c r="D4" s="281"/>
      <c r="E4" s="281"/>
      <c r="F4" s="281"/>
      <c r="G4" s="282"/>
      <c r="H4" s="281"/>
      <c r="I4" s="282"/>
      <c r="J4" s="281"/>
      <c r="K4" s="281"/>
      <c r="L4" s="281"/>
      <c r="M4" s="281"/>
      <c r="N4" s="282"/>
      <c r="O4" s="281"/>
      <c r="P4" s="282"/>
      <c r="Q4" s="281"/>
      <c r="R4" s="281"/>
      <c r="S4" s="281"/>
      <c r="T4" s="281"/>
      <c r="U4" s="282"/>
      <c r="V4" s="281"/>
      <c r="W4" s="282"/>
      <c r="X4" s="282"/>
      <c r="Y4" s="283"/>
      <c r="Z4" s="283"/>
      <c r="AA4" s="283"/>
      <c r="AB4" s="283"/>
      <c r="AC4" s="283"/>
      <c r="AD4" s="282"/>
      <c r="AE4" s="282"/>
      <c r="AF4" s="282"/>
      <c r="AG4" s="282"/>
      <c r="AH4" s="284"/>
    </row>
    <row r="5" spans="1:72" s="290" customFormat="1" ht="13" customHeight="1" x14ac:dyDescent="0.25">
      <c r="A5" s="285"/>
      <c r="B5" s="286"/>
      <c r="C5" s="287"/>
      <c r="D5" s="287"/>
      <c r="E5" s="287"/>
      <c r="F5" s="287"/>
      <c r="G5" s="288"/>
      <c r="H5" s="289"/>
      <c r="I5" s="289"/>
      <c r="J5" s="287"/>
      <c r="K5" s="287"/>
      <c r="L5" s="287"/>
      <c r="M5" s="287"/>
      <c r="N5" s="288"/>
      <c r="O5" s="289"/>
      <c r="P5" s="289"/>
      <c r="Q5" s="287"/>
      <c r="R5" s="287"/>
      <c r="S5" s="287"/>
      <c r="T5" s="287"/>
      <c r="U5" s="288"/>
      <c r="V5" s="289"/>
      <c r="W5" s="289"/>
      <c r="X5" s="289"/>
      <c r="Y5" s="289"/>
      <c r="Z5" s="289"/>
      <c r="AA5" s="289"/>
      <c r="AB5" s="289"/>
      <c r="AC5" s="289"/>
      <c r="AD5" s="289"/>
      <c r="AE5" s="289"/>
      <c r="AF5" s="289"/>
      <c r="AG5" s="289"/>
      <c r="AH5" s="288"/>
      <c r="AI5" s="174"/>
      <c r="AJ5" s="174"/>
      <c r="AK5" s="174"/>
      <c r="AL5" s="174"/>
      <c r="AM5" s="174"/>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row>
    <row r="6" spans="1:72" s="290" customFormat="1" ht="13" customHeight="1" x14ac:dyDescent="0.2">
      <c r="A6" s="291" t="s">
        <v>124</v>
      </c>
      <c r="B6" s="292" t="s">
        <v>123</v>
      </c>
      <c r="C6" s="293">
        <v>0</v>
      </c>
      <c r="D6" s="293">
        <v>0</v>
      </c>
      <c r="E6" s="293">
        <v>0</v>
      </c>
      <c r="F6" s="293">
        <v>0</v>
      </c>
      <c r="G6" s="294"/>
      <c r="H6" s="295"/>
      <c r="I6" s="296"/>
      <c r="J6" s="293">
        <v>0</v>
      </c>
      <c r="K6" s="293">
        <v>0</v>
      </c>
      <c r="L6" s="293">
        <v>0</v>
      </c>
      <c r="M6" s="293">
        <v>0</v>
      </c>
      <c r="N6" s="294"/>
      <c r="O6" s="295"/>
      <c r="P6" s="296"/>
      <c r="Q6" s="293">
        <v>0</v>
      </c>
      <c r="R6" s="293">
        <v>0</v>
      </c>
      <c r="S6" s="293">
        <v>0</v>
      </c>
      <c r="T6" s="293">
        <v>0</v>
      </c>
      <c r="U6" s="294"/>
      <c r="V6" s="295"/>
      <c r="W6" s="296"/>
      <c r="X6" s="296"/>
      <c r="Y6" s="296"/>
      <c r="Z6" s="296"/>
      <c r="AA6" s="296"/>
      <c r="AB6" s="296"/>
      <c r="AC6" s="296"/>
      <c r="AD6" s="296"/>
      <c r="AE6" s="296"/>
      <c r="AF6" s="296"/>
      <c r="AG6" s="296"/>
      <c r="AH6" s="29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row>
    <row r="7" spans="1:72" s="290" customFormat="1" ht="13" customHeight="1" x14ac:dyDescent="0.25">
      <c r="A7" s="297"/>
      <c r="B7" s="298" t="s">
        <v>123</v>
      </c>
      <c r="C7" s="299">
        <v>0</v>
      </c>
      <c r="D7" s="299">
        <f>ROUND(C7*D6,2)</f>
        <v>0</v>
      </c>
      <c r="E7" s="299">
        <f>ROUND(C7*E6,2)</f>
        <v>0</v>
      </c>
      <c r="F7" s="299">
        <f>ROUND(SUM(C7:E7)*F6,2)</f>
        <v>0</v>
      </c>
      <c r="G7" s="300">
        <v>0</v>
      </c>
      <c r="H7" s="301">
        <v>0</v>
      </c>
      <c r="I7" s="302">
        <f>G7*H7</f>
        <v>0</v>
      </c>
      <c r="J7" s="299">
        <v>0</v>
      </c>
      <c r="K7" s="299">
        <f>ROUND(J7*K6,2)</f>
        <v>0</v>
      </c>
      <c r="L7" s="299">
        <f>ROUND(J7*L6,2)</f>
        <v>0</v>
      </c>
      <c r="M7" s="299">
        <f>ROUND(SUM(J7:L7)*M6,2)</f>
        <v>0</v>
      </c>
      <c r="N7" s="300">
        <f>SUM(J7:M7)</f>
        <v>0</v>
      </c>
      <c r="O7" s="301">
        <v>0</v>
      </c>
      <c r="P7" s="302">
        <f>N7*O7</f>
        <v>0</v>
      </c>
      <c r="Q7" s="299">
        <v>0</v>
      </c>
      <c r="R7" s="299">
        <f>ROUND(Q7*R6,2)</f>
        <v>0</v>
      </c>
      <c r="S7" s="299">
        <f>ROUND(Q7*S6,2)</f>
        <v>0</v>
      </c>
      <c r="T7" s="299">
        <f>ROUND(SUM(Q7:S7)*T6,2)</f>
        <v>0</v>
      </c>
      <c r="U7" s="300">
        <f>SUM(Q7:T7)</f>
        <v>0</v>
      </c>
      <c r="V7" s="301">
        <v>0</v>
      </c>
      <c r="W7" s="302">
        <f>U7*V7</f>
        <v>0</v>
      </c>
      <c r="X7" s="302">
        <v>0</v>
      </c>
      <c r="Y7" s="302">
        <v>0</v>
      </c>
      <c r="Z7" s="302">
        <v>0</v>
      </c>
      <c r="AA7" s="6">
        <v>0</v>
      </c>
      <c r="AB7" s="6">
        <v>0</v>
      </c>
      <c r="AC7" s="6">
        <v>0</v>
      </c>
      <c r="AD7" s="6">
        <f>SUM(AA7:AC7)</f>
        <v>0</v>
      </c>
      <c r="AE7" s="6">
        <v>0</v>
      </c>
      <c r="AF7" s="6">
        <v>0</v>
      </c>
      <c r="AG7" s="6">
        <f>SUM(X7:Z7,AD7:AF7)</f>
        <v>0</v>
      </c>
      <c r="AH7" s="7">
        <f>SUM(I7,P7,W7, AG7)</f>
        <v>0</v>
      </c>
      <c r="AI7" s="174"/>
      <c r="AJ7" s="174"/>
      <c r="AK7" s="174"/>
      <c r="AL7" s="174"/>
      <c r="AM7" s="174"/>
      <c r="AN7" s="174"/>
      <c r="AO7" s="174"/>
      <c r="AP7" s="174"/>
      <c r="AQ7" s="174"/>
      <c r="AR7" s="174"/>
      <c r="AS7" s="174"/>
      <c r="AT7" s="174"/>
      <c r="AU7" s="174"/>
      <c r="AV7" s="174"/>
      <c r="AW7" s="174"/>
      <c r="AX7" s="174"/>
      <c r="AY7" s="174"/>
      <c r="AZ7" s="174"/>
      <c r="BA7" s="174"/>
      <c r="BB7" s="174"/>
      <c r="BC7" s="174"/>
      <c r="BD7" s="174"/>
      <c r="BE7" s="174"/>
      <c r="BF7" s="174"/>
      <c r="BG7" s="174"/>
      <c r="BH7" s="174"/>
      <c r="BI7" s="174"/>
      <c r="BJ7" s="174"/>
      <c r="BK7" s="174"/>
      <c r="BL7" s="174"/>
      <c r="BM7" s="174"/>
      <c r="BN7" s="174"/>
      <c r="BO7" s="174"/>
      <c r="BP7" s="174"/>
      <c r="BQ7" s="174"/>
      <c r="BR7" s="174"/>
      <c r="BS7" s="174"/>
      <c r="BT7" s="174"/>
    </row>
    <row r="8" spans="1:72" s="290" customFormat="1" ht="12.75" customHeight="1" x14ac:dyDescent="0.25">
      <c r="A8" s="291" t="s">
        <v>125</v>
      </c>
      <c r="B8" s="292" t="s">
        <v>123</v>
      </c>
      <c r="C8" s="293">
        <v>0</v>
      </c>
      <c r="D8" s="293">
        <v>0</v>
      </c>
      <c r="E8" s="293">
        <v>0</v>
      </c>
      <c r="F8" s="293">
        <v>0</v>
      </c>
      <c r="G8" s="294"/>
      <c r="H8" s="301"/>
      <c r="I8" s="296"/>
      <c r="J8" s="293">
        <v>0</v>
      </c>
      <c r="K8" s="293">
        <v>0</v>
      </c>
      <c r="L8" s="293">
        <v>0</v>
      </c>
      <c r="M8" s="293">
        <v>0</v>
      </c>
      <c r="N8" s="294"/>
      <c r="O8" s="301"/>
      <c r="P8" s="296"/>
      <c r="Q8" s="293">
        <v>0</v>
      </c>
      <c r="R8" s="293">
        <v>0</v>
      </c>
      <c r="S8" s="293">
        <v>0</v>
      </c>
      <c r="T8" s="293">
        <v>0</v>
      </c>
      <c r="U8" s="294"/>
      <c r="V8" s="301"/>
      <c r="W8" s="296"/>
      <c r="X8" s="296"/>
      <c r="Y8" s="296"/>
      <c r="Z8" s="296"/>
      <c r="AA8" s="25"/>
      <c r="AB8" s="25"/>
      <c r="AC8" s="25"/>
      <c r="AD8" s="25"/>
      <c r="AE8" s="25"/>
      <c r="AF8" s="25"/>
      <c r="AG8" s="25"/>
      <c r="AH8" s="30"/>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row>
    <row r="9" spans="1:72" s="290" customFormat="1" ht="13" customHeight="1" x14ac:dyDescent="0.25">
      <c r="A9" s="297"/>
      <c r="B9" s="298" t="s">
        <v>123</v>
      </c>
      <c r="C9" s="299">
        <v>0</v>
      </c>
      <c r="D9" s="299">
        <f>ROUND(C9*D8,2)</f>
        <v>0</v>
      </c>
      <c r="E9" s="299">
        <f>ROUND(C9*E8,2)</f>
        <v>0</v>
      </c>
      <c r="F9" s="299">
        <f>ROUND(SUM(C9:E9)*F8,2)</f>
        <v>0</v>
      </c>
      <c r="G9" s="300">
        <f>SUM(C9:F9)</f>
        <v>0</v>
      </c>
      <c r="H9" s="301">
        <v>0</v>
      </c>
      <c r="I9" s="302">
        <f>G9*H9</f>
        <v>0</v>
      </c>
      <c r="J9" s="299">
        <v>0</v>
      </c>
      <c r="K9" s="299">
        <f>ROUND(J9*K8,2)</f>
        <v>0</v>
      </c>
      <c r="L9" s="299">
        <f>ROUND(J9*L8,2)</f>
        <v>0</v>
      </c>
      <c r="M9" s="299">
        <f>ROUND(SUM(J9:L9)*M8,2)</f>
        <v>0</v>
      </c>
      <c r="N9" s="300">
        <f>SUM(J9:M9)</f>
        <v>0</v>
      </c>
      <c r="O9" s="301">
        <v>0</v>
      </c>
      <c r="P9" s="302">
        <f>N9*O9</f>
        <v>0</v>
      </c>
      <c r="Q9" s="299">
        <v>0</v>
      </c>
      <c r="R9" s="299">
        <f>ROUND(Q9*R8,2)</f>
        <v>0</v>
      </c>
      <c r="S9" s="299">
        <f>ROUND(Q9*S8,2)</f>
        <v>0</v>
      </c>
      <c r="T9" s="299">
        <f>ROUND(SUM(Q9:S9)*T8,2)</f>
        <v>0</v>
      </c>
      <c r="U9" s="300">
        <f>SUM(Q9:T9)</f>
        <v>0</v>
      </c>
      <c r="V9" s="301">
        <v>0</v>
      </c>
      <c r="W9" s="302">
        <f>U9*V9</f>
        <v>0</v>
      </c>
      <c r="X9" s="302">
        <v>0</v>
      </c>
      <c r="Y9" s="302">
        <v>0</v>
      </c>
      <c r="Z9" s="302">
        <v>0</v>
      </c>
      <c r="AA9" s="6">
        <v>0</v>
      </c>
      <c r="AB9" s="6">
        <v>0</v>
      </c>
      <c r="AC9" s="6">
        <v>0</v>
      </c>
      <c r="AD9" s="6">
        <f>SUM(AA9:AC9)</f>
        <v>0</v>
      </c>
      <c r="AE9" s="6">
        <v>0</v>
      </c>
      <c r="AF9" s="6">
        <v>0</v>
      </c>
      <c r="AG9" s="6">
        <f>SUM(X9:Z9,AD9:AF9)</f>
        <v>0</v>
      </c>
      <c r="AH9" s="7">
        <f>SUM(I9,P9,W9, AG9)</f>
        <v>0</v>
      </c>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row>
    <row r="10" spans="1:72" s="290" customFormat="1" ht="13" customHeight="1" x14ac:dyDescent="0.25">
      <c r="A10" s="291" t="s">
        <v>126</v>
      </c>
      <c r="B10" s="292" t="s">
        <v>123</v>
      </c>
      <c r="C10" s="293">
        <v>0</v>
      </c>
      <c r="D10" s="293">
        <v>0</v>
      </c>
      <c r="E10" s="293">
        <v>0</v>
      </c>
      <c r="F10" s="293">
        <v>0</v>
      </c>
      <c r="G10" s="294"/>
      <c r="H10" s="301"/>
      <c r="I10" s="296"/>
      <c r="J10" s="293">
        <v>0</v>
      </c>
      <c r="K10" s="293">
        <v>0</v>
      </c>
      <c r="L10" s="293">
        <v>0</v>
      </c>
      <c r="M10" s="293">
        <v>0</v>
      </c>
      <c r="N10" s="294"/>
      <c r="O10" s="301"/>
      <c r="P10" s="296"/>
      <c r="Q10" s="293">
        <v>0</v>
      </c>
      <c r="R10" s="293">
        <v>0</v>
      </c>
      <c r="S10" s="293">
        <v>0</v>
      </c>
      <c r="T10" s="293">
        <v>0</v>
      </c>
      <c r="U10" s="294"/>
      <c r="V10" s="301"/>
      <c r="W10" s="296"/>
      <c r="X10" s="296"/>
      <c r="Y10" s="296"/>
      <c r="Z10" s="296"/>
      <c r="AA10" s="25"/>
      <c r="AB10" s="25"/>
      <c r="AC10" s="25"/>
      <c r="AD10" s="25"/>
      <c r="AE10" s="25"/>
      <c r="AF10" s="25"/>
      <c r="AG10" s="25"/>
      <c r="AH10" s="30"/>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row>
    <row r="11" spans="1:72" s="290" customFormat="1" ht="13" customHeight="1" x14ac:dyDescent="0.25">
      <c r="A11" s="297"/>
      <c r="B11" s="298" t="s">
        <v>123</v>
      </c>
      <c r="C11" s="299">
        <v>0</v>
      </c>
      <c r="D11" s="299">
        <f>ROUND(C11*D10,2)</f>
        <v>0</v>
      </c>
      <c r="E11" s="299">
        <f>ROUND(C11*E10,2)</f>
        <v>0</v>
      </c>
      <c r="F11" s="299">
        <f>ROUND(SUM(C11:E11)*F10,2)</f>
        <v>0</v>
      </c>
      <c r="G11" s="300">
        <f>SUM(C11:F11)</f>
        <v>0</v>
      </c>
      <c r="H11" s="301">
        <v>0</v>
      </c>
      <c r="I11" s="302">
        <f>G11*H11</f>
        <v>0</v>
      </c>
      <c r="J11" s="299">
        <v>0</v>
      </c>
      <c r="K11" s="299">
        <f>ROUND(J11*K10,2)</f>
        <v>0</v>
      </c>
      <c r="L11" s="299">
        <f>ROUND(J11*L10,2)</f>
        <v>0</v>
      </c>
      <c r="M11" s="299">
        <f>ROUND(SUM(J11:L11)*M10,2)</f>
        <v>0</v>
      </c>
      <c r="N11" s="300">
        <f>SUM(J11:M11)</f>
        <v>0</v>
      </c>
      <c r="O11" s="301">
        <v>0</v>
      </c>
      <c r="P11" s="302">
        <f>N11*O11</f>
        <v>0</v>
      </c>
      <c r="Q11" s="299">
        <v>0</v>
      </c>
      <c r="R11" s="299">
        <f>ROUND(Q11*R10,2)</f>
        <v>0</v>
      </c>
      <c r="S11" s="299">
        <f>ROUND(Q11*S10,2)</f>
        <v>0</v>
      </c>
      <c r="T11" s="299">
        <f>ROUND(SUM(Q11:S11)*T10,2)</f>
        <v>0</v>
      </c>
      <c r="U11" s="300">
        <f>SUM(Q11:T11)</f>
        <v>0</v>
      </c>
      <c r="V11" s="301">
        <v>0</v>
      </c>
      <c r="W11" s="302">
        <f>U11*V11</f>
        <v>0</v>
      </c>
      <c r="X11" s="302">
        <v>0</v>
      </c>
      <c r="Y11" s="302">
        <v>0</v>
      </c>
      <c r="Z11" s="302">
        <v>0</v>
      </c>
      <c r="AA11" s="6">
        <v>0</v>
      </c>
      <c r="AB11" s="6">
        <v>0</v>
      </c>
      <c r="AC11" s="6">
        <v>0</v>
      </c>
      <c r="AD11" s="6">
        <f>SUM(AA11:AC11)</f>
        <v>0</v>
      </c>
      <c r="AE11" s="6">
        <v>0</v>
      </c>
      <c r="AF11" s="6">
        <v>0</v>
      </c>
      <c r="AG11" s="6">
        <f>SUM(X11:Z11,AD11:AF11)</f>
        <v>0</v>
      </c>
      <c r="AH11" s="7">
        <f>SUM(I11,P11,W11, AG11)</f>
        <v>0</v>
      </c>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174"/>
      <c r="BK11" s="174"/>
      <c r="BL11" s="174"/>
      <c r="BM11" s="174"/>
      <c r="BN11" s="174"/>
      <c r="BO11" s="174"/>
      <c r="BP11" s="174"/>
      <c r="BQ11" s="174"/>
      <c r="BR11" s="174"/>
      <c r="BS11" s="174"/>
      <c r="BT11" s="174"/>
    </row>
    <row r="12" spans="1:72" s="290" customFormat="1" ht="13" customHeight="1" x14ac:dyDescent="0.25">
      <c r="A12" s="291" t="s">
        <v>127</v>
      </c>
      <c r="B12" s="292" t="s">
        <v>123</v>
      </c>
      <c r="C12" s="293">
        <v>0</v>
      </c>
      <c r="D12" s="293">
        <v>0</v>
      </c>
      <c r="E12" s="293">
        <v>0</v>
      </c>
      <c r="F12" s="293">
        <v>0</v>
      </c>
      <c r="G12" s="303"/>
      <c r="H12" s="301"/>
      <c r="I12" s="296"/>
      <c r="J12" s="293">
        <v>0</v>
      </c>
      <c r="K12" s="293">
        <v>0</v>
      </c>
      <c r="L12" s="293">
        <v>0</v>
      </c>
      <c r="M12" s="293">
        <v>0</v>
      </c>
      <c r="N12" s="303"/>
      <c r="O12" s="301"/>
      <c r="P12" s="296"/>
      <c r="Q12" s="293">
        <v>0</v>
      </c>
      <c r="R12" s="293">
        <v>0</v>
      </c>
      <c r="S12" s="293">
        <v>0</v>
      </c>
      <c r="T12" s="293">
        <v>0</v>
      </c>
      <c r="U12" s="303"/>
      <c r="V12" s="301"/>
      <c r="W12" s="296"/>
      <c r="X12" s="296"/>
      <c r="Y12" s="296"/>
      <c r="Z12" s="296"/>
      <c r="AA12" s="25"/>
      <c r="AB12" s="25"/>
      <c r="AC12" s="25"/>
      <c r="AD12" s="25"/>
      <c r="AE12" s="25"/>
      <c r="AF12" s="25"/>
      <c r="AG12" s="25"/>
      <c r="AH12" s="30"/>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4"/>
      <c r="BT12" s="174"/>
    </row>
    <row r="13" spans="1:72" ht="13" customHeight="1" thickBot="1" x14ac:dyDescent="0.3">
      <c r="A13" s="304"/>
      <c r="B13" s="305" t="s">
        <v>123</v>
      </c>
      <c r="C13" s="299">
        <v>0</v>
      </c>
      <c r="D13" s="299">
        <f>ROUND(C13*D12,2)</f>
        <v>0</v>
      </c>
      <c r="E13" s="299">
        <f>ROUND(C13*E12,2)</f>
        <v>0</v>
      </c>
      <c r="F13" s="299">
        <f>ROUND(SUM(C13:E13)*F12,2)</f>
        <v>0</v>
      </c>
      <c r="G13" s="300">
        <f>SUM(C13:F13)</f>
        <v>0</v>
      </c>
      <c r="H13" s="301">
        <v>0</v>
      </c>
      <c r="I13" s="302">
        <f>G13*H13</f>
        <v>0</v>
      </c>
      <c r="J13" s="299">
        <v>0</v>
      </c>
      <c r="K13" s="299">
        <f>ROUND(J13*K12,2)</f>
        <v>0</v>
      </c>
      <c r="L13" s="299">
        <f>ROUND(J13*L12,2)</f>
        <v>0</v>
      </c>
      <c r="M13" s="299">
        <f>ROUND(SUM(J13:L13)*M12,2)</f>
        <v>0</v>
      </c>
      <c r="N13" s="300">
        <f>SUM(J13:M13)</f>
        <v>0</v>
      </c>
      <c r="O13" s="301">
        <v>0</v>
      </c>
      <c r="P13" s="302">
        <f>N13*O13</f>
        <v>0</v>
      </c>
      <c r="Q13" s="299">
        <v>0</v>
      </c>
      <c r="R13" s="299">
        <f>ROUND(Q13*R12,2)</f>
        <v>0</v>
      </c>
      <c r="S13" s="299">
        <f>ROUND(Q13*S12,2)</f>
        <v>0</v>
      </c>
      <c r="T13" s="299">
        <f>ROUND(SUM(Q13:S13)*T12,2)</f>
        <v>0</v>
      </c>
      <c r="U13" s="300">
        <f>SUM(Q13:T13)</f>
        <v>0</v>
      </c>
      <c r="V13" s="301">
        <v>0</v>
      </c>
      <c r="W13" s="302">
        <f>U13*V13</f>
        <v>0</v>
      </c>
      <c r="X13" s="302">
        <v>0</v>
      </c>
      <c r="Y13" s="306">
        <v>0</v>
      </c>
      <c r="Z13" s="306">
        <v>0</v>
      </c>
      <c r="AA13" s="6">
        <v>0</v>
      </c>
      <c r="AB13" s="6">
        <v>0</v>
      </c>
      <c r="AC13" s="6">
        <v>0</v>
      </c>
      <c r="AD13" s="6">
        <f>SUM(AA13:AC13)</f>
        <v>0</v>
      </c>
      <c r="AE13" s="8">
        <v>0</v>
      </c>
      <c r="AF13" s="8">
        <v>0</v>
      </c>
      <c r="AG13" s="6">
        <f>SUM(X13:Z13,AD13:AF13)</f>
        <v>0</v>
      </c>
      <c r="AH13" s="7">
        <f>SUM(I13,P13,W13, AG13)</f>
        <v>0</v>
      </c>
    </row>
    <row r="14" spans="1:72" s="307" customFormat="1" ht="24.75" customHeight="1" x14ac:dyDescent="0.25">
      <c r="A14" s="279" t="s">
        <v>66</v>
      </c>
      <c r="B14" s="280" t="s">
        <v>122</v>
      </c>
      <c r="C14" s="281"/>
      <c r="D14" s="281"/>
      <c r="E14" s="281"/>
      <c r="F14" s="281"/>
      <c r="G14" s="282"/>
      <c r="H14" s="281"/>
      <c r="I14" s="282"/>
      <c r="J14" s="281"/>
      <c r="K14" s="281"/>
      <c r="L14" s="281"/>
      <c r="M14" s="281"/>
      <c r="N14" s="282"/>
      <c r="O14" s="281"/>
      <c r="P14" s="282"/>
      <c r="Q14" s="281"/>
      <c r="R14" s="281"/>
      <c r="S14" s="281"/>
      <c r="T14" s="281"/>
      <c r="U14" s="282"/>
      <c r="V14" s="281"/>
      <c r="W14" s="282"/>
      <c r="X14" s="282"/>
      <c r="Y14" s="283"/>
      <c r="Z14" s="283"/>
      <c r="AA14" s="62"/>
      <c r="AB14" s="62"/>
      <c r="AC14" s="62"/>
      <c r="AD14" s="63"/>
      <c r="AE14" s="62"/>
      <c r="AF14" s="62"/>
      <c r="AG14" s="62"/>
      <c r="AH14" s="6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row>
    <row r="15" spans="1:72" s="290" customFormat="1" ht="12.75" customHeight="1" x14ac:dyDescent="0.25">
      <c r="A15" s="285"/>
      <c r="B15" s="286"/>
      <c r="C15" s="287"/>
      <c r="D15" s="287"/>
      <c r="E15" s="287"/>
      <c r="F15" s="287"/>
      <c r="G15" s="288"/>
      <c r="H15" s="289"/>
      <c r="I15" s="289"/>
      <c r="J15" s="287"/>
      <c r="K15" s="287"/>
      <c r="L15" s="287"/>
      <c r="M15" s="287"/>
      <c r="N15" s="288"/>
      <c r="O15" s="289"/>
      <c r="P15" s="289"/>
      <c r="Q15" s="287"/>
      <c r="R15" s="287"/>
      <c r="S15" s="287"/>
      <c r="T15" s="287"/>
      <c r="U15" s="288"/>
      <c r="V15" s="289"/>
      <c r="W15" s="289"/>
      <c r="X15" s="289"/>
      <c r="Y15" s="289"/>
      <c r="Z15" s="289"/>
      <c r="AA15" s="58"/>
      <c r="AB15" s="58"/>
      <c r="AC15" s="58"/>
      <c r="AD15" s="58"/>
      <c r="AE15" s="58"/>
      <c r="AF15" s="58"/>
      <c r="AG15" s="58"/>
      <c r="AH15" s="57"/>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row>
    <row r="16" spans="1:72" s="290" customFormat="1" ht="12.75" customHeight="1" x14ac:dyDescent="0.25">
      <c r="A16" s="308" t="s">
        <v>128</v>
      </c>
      <c r="B16" s="309" t="s">
        <v>123</v>
      </c>
      <c r="C16" s="293">
        <v>0</v>
      </c>
      <c r="D16" s="293">
        <v>0</v>
      </c>
      <c r="E16" s="293">
        <v>0</v>
      </c>
      <c r="F16" s="293">
        <v>0</v>
      </c>
      <c r="G16" s="303"/>
      <c r="H16" s="301"/>
      <c r="I16" s="310"/>
      <c r="J16" s="293">
        <v>0</v>
      </c>
      <c r="K16" s="293">
        <v>0</v>
      </c>
      <c r="L16" s="293">
        <v>0</v>
      </c>
      <c r="M16" s="293">
        <v>0</v>
      </c>
      <c r="N16" s="303"/>
      <c r="O16" s="301"/>
      <c r="P16" s="310"/>
      <c r="Q16" s="293">
        <v>0</v>
      </c>
      <c r="R16" s="293">
        <v>0</v>
      </c>
      <c r="S16" s="293">
        <v>0</v>
      </c>
      <c r="T16" s="293">
        <v>0</v>
      </c>
      <c r="U16" s="303"/>
      <c r="V16" s="301"/>
      <c r="W16" s="310"/>
      <c r="X16" s="310"/>
      <c r="Y16" s="310"/>
      <c r="Z16" s="310"/>
      <c r="AA16" s="22"/>
      <c r="AB16" s="22"/>
      <c r="AC16" s="22"/>
      <c r="AD16" s="22"/>
      <c r="AE16" s="22"/>
      <c r="AF16" s="22"/>
      <c r="AG16" s="22"/>
      <c r="AH16" s="23"/>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4"/>
      <c r="BT16" s="174"/>
    </row>
    <row r="17" spans="1:72" s="290" customFormat="1" ht="13" customHeight="1" x14ac:dyDescent="0.25">
      <c r="A17" s="312"/>
      <c r="B17" s="298" t="s">
        <v>123</v>
      </c>
      <c r="C17" s="299">
        <v>0</v>
      </c>
      <c r="D17" s="299">
        <f>ROUND(C17*D16,2)</f>
        <v>0</v>
      </c>
      <c r="E17" s="299">
        <f>ROUND(C17*E16,2)</f>
        <v>0</v>
      </c>
      <c r="F17" s="299">
        <f>ROUND(SUM(C17:E17)*F16,2)</f>
        <v>0</v>
      </c>
      <c r="G17" s="300">
        <f>SUM(C17:F17)</f>
        <v>0</v>
      </c>
      <c r="H17" s="301">
        <v>0</v>
      </c>
      <c r="I17" s="302">
        <f>G17*H17</f>
        <v>0</v>
      </c>
      <c r="J17" s="299">
        <v>0</v>
      </c>
      <c r="K17" s="299">
        <f>ROUND(J17*K16,2)</f>
        <v>0</v>
      </c>
      <c r="L17" s="299">
        <f>ROUND(J17*L16,2)</f>
        <v>0</v>
      </c>
      <c r="M17" s="299">
        <f>ROUND(SUM(J17:L17)*M16,2)</f>
        <v>0</v>
      </c>
      <c r="N17" s="300">
        <f>SUM(J17:M17)</f>
        <v>0</v>
      </c>
      <c r="O17" s="301">
        <v>0</v>
      </c>
      <c r="P17" s="302">
        <f>N17*O17</f>
        <v>0</v>
      </c>
      <c r="Q17" s="299">
        <v>0</v>
      </c>
      <c r="R17" s="299">
        <f>ROUND(Q17*R16,2)</f>
        <v>0</v>
      </c>
      <c r="S17" s="299">
        <f>ROUND(Q17*S16,2)</f>
        <v>0</v>
      </c>
      <c r="T17" s="299">
        <f>ROUND(SUM(Q17:S17)*T16,2)</f>
        <v>0</v>
      </c>
      <c r="U17" s="300">
        <f>SUM(Q17:T17)</f>
        <v>0</v>
      </c>
      <c r="V17" s="301">
        <v>0</v>
      </c>
      <c r="W17" s="302">
        <f>U17*V17</f>
        <v>0</v>
      </c>
      <c r="X17" s="302">
        <f>'Base, OY1 &amp; OY2 Travel'!M2</f>
        <v>0</v>
      </c>
      <c r="Y17" s="302">
        <v>0</v>
      </c>
      <c r="Z17" s="302">
        <v>0</v>
      </c>
      <c r="AA17" s="6">
        <v>0</v>
      </c>
      <c r="AB17" s="6">
        <v>0</v>
      </c>
      <c r="AC17" s="6">
        <v>0</v>
      </c>
      <c r="AD17" s="6">
        <f>SUM(AA17:AC17)</f>
        <v>0</v>
      </c>
      <c r="AE17" s="6">
        <v>0</v>
      </c>
      <c r="AF17" s="6">
        <v>0</v>
      </c>
      <c r="AG17" s="6">
        <f>SUM(X17:Z17,AD17:AF17)</f>
        <v>0</v>
      </c>
      <c r="AH17" s="7">
        <f>SUM(I17,P17,W17, AG17)</f>
        <v>0</v>
      </c>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row>
    <row r="18" spans="1:72" s="290" customFormat="1" ht="13" customHeight="1" x14ac:dyDescent="0.25">
      <c r="A18" s="308" t="s">
        <v>129</v>
      </c>
      <c r="B18" s="309" t="s">
        <v>123</v>
      </c>
      <c r="C18" s="293">
        <v>0</v>
      </c>
      <c r="D18" s="293">
        <v>0</v>
      </c>
      <c r="E18" s="293">
        <v>0</v>
      </c>
      <c r="F18" s="293">
        <v>0</v>
      </c>
      <c r="G18" s="303"/>
      <c r="H18" s="301"/>
      <c r="I18" s="310"/>
      <c r="J18" s="293">
        <v>0</v>
      </c>
      <c r="K18" s="293">
        <v>0</v>
      </c>
      <c r="L18" s="293">
        <v>0</v>
      </c>
      <c r="M18" s="293">
        <v>0</v>
      </c>
      <c r="N18" s="303"/>
      <c r="O18" s="301"/>
      <c r="P18" s="310"/>
      <c r="Q18" s="293">
        <v>0</v>
      </c>
      <c r="R18" s="293">
        <v>0</v>
      </c>
      <c r="S18" s="293">
        <v>0</v>
      </c>
      <c r="T18" s="293">
        <v>0</v>
      </c>
      <c r="U18" s="303"/>
      <c r="V18" s="301"/>
      <c r="W18" s="310"/>
      <c r="X18" s="310"/>
      <c r="Y18" s="310"/>
      <c r="Z18" s="310"/>
      <c r="AA18" s="22"/>
      <c r="AB18" s="22"/>
      <c r="AC18" s="22"/>
      <c r="AD18" s="22"/>
      <c r="AE18" s="22"/>
      <c r="AF18" s="22"/>
      <c r="AG18" s="22"/>
      <c r="AH18" s="23"/>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row>
    <row r="19" spans="1:72" s="290" customFormat="1" ht="13" customHeight="1" x14ac:dyDescent="0.25">
      <c r="A19" s="312"/>
      <c r="B19" s="298" t="s">
        <v>123</v>
      </c>
      <c r="C19" s="299">
        <v>0</v>
      </c>
      <c r="D19" s="299">
        <f>ROUND(C19*D18,2)</f>
        <v>0</v>
      </c>
      <c r="E19" s="299">
        <f>ROUND(C19*E18,2)</f>
        <v>0</v>
      </c>
      <c r="F19" s="299">
        <f>ROUND(SUM(C19:E19)*F18,2)</f>
        <v>0</v>
      </c>
      <c r="G19" s="300">
        <f>SUM(C19:F19)</f>
        <v>0</v>
      </c>
      <c r="H19" s="301">
        <v>0</v>
      </c>
      <c r="I19" s="302">
        <f>G19*H19</f>
        <v>0</v>
      </c>
      <c r="J19" s="299">
        <v>0</v>
      </c>
      <c r="K19" s="299">
        <f>ROUND(J19*K18,2)</f>
        <v>0</v>
      </c>
      <c r="L19" s="299">
        <f>ROUND(J19*L18,2)</f>
        <v>0</v>
      </c>
      <c r="M19" s="299">
        <f>ROUND(SUM(J19:L19)*M18,2)</f>
        <v>0</v>
      </c>
      <c r="N19" s="300">
        <f>SUM(J19:M19)</f>
        <v>0</v>
      </c>
      <c r="O19" s="301">
        <v>0</v>
      </c>
      <c r="P19" s="302">
        <f>N19*O19</f>
        <v>0</v>
      </c>
      <c r="Q19" s="299">
        <v>0</v>
      </c>
      <c r="R19" s="299">
        <f>ROUND(Q19*R18,2)</f>
        <v>0</v>
      </c>
      <c r="S19" s="299">
        <f>ROUND(Q19*S18,2)</f>
        <v>0</v>
      </c>
      <c r="T19" s="299">
        <f>ROUND(SUM(Q19:S19)*T18,2)</f>
        <v>0</v>
      </c>
      <c r="U19" s="300">
        <f>SUM(Q19:T19)</f>
        <v>0</v>
      </c>
      <c r="V19" s="301">
        <v>0</v>
      </c>
      <c r="W19" s="302">
        <f>U19*V19</f>
        <v>0</v>
      </c>
      <c r="X19" s="302">
        <f>'Base, OY1 &amp; OY2 Travel'!M4</f>
        <v>0</v>
      </c>
      <c r="Y19" s="302">
        <v>0</v>
      </c>
      <c r="Z19" s="302">
        <v>0</v>
      </c>
      <c r="AA19" s="6">
        <v>0</v>
      </c>
      <c r="AB19" s="6">
        <v>0</v>
      </c>
      <c r="AC19" s="6">
        <v>0</v>
      </c>
      <c r="AD19" s="6">
        <f>SUM(AA19:AC19)</f>
        <v>0</v>
      </c>
      <c r="AE19" s="6">
        <v>0</v>
      </c>
      <c r="AF19" s="6">
        <v>0</v>
      </c>
      <c r="AG19" s="6">
        <f>SUM(X19:Z19,AD19:AF19)</f>
        <v>0</v>
      </c>
      <c r="AH19" s="7">
        <f>SUM(I19,P19,W19, AG19)</f>
        <v>0</v>
      </c>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row>
    <row r="20" spans="1:72" s="290" customFormat="1" ht="13" customHeight="1" x14ac:dyDescent="0.25">
      <c r="A20" s="285">
        <v>2.2000000000000002</v>
      </c>
      <c r="B20" s="286" t="s">
        <v>123</v>
      </c>
      <c r="C20" s="287"/>
      <c r="D20" s="287"/>
      <c r="E20" s="287"/>
      <c r="F20" s="287"/>
      <c r="G20" s="288"/>
      <c r="H20" s="289"/>
      <c r="I20" s="289"/>
      <c r="J20" s="287"/>
      <c r="K20" s="287"/>
      <c r="L20" s="287"/>
      <c r="M20" s="287"/>
      <c r="N20" s="288"/>
      <c r="O20" s="289"/>
      <c r="P20" s="289"/>
      <c r="Q20" s="287"/>
      <c r="R20" s="287"/>
      <c r="S20" s="287"/>
      <c r="T20" s="287"/>
      <c r="U20" s="288"/>
      <c r="V20" s="289"/>
      <c r="W20" s="289"/>
      <c r="X20" s="289"/>
      <c r="Y20" s="289"/>
      <c r="Z20" s="289"/>
      <c r="AA20" s="58"/>
      <c r="AB20" s="58"/>
      <c r="AC20" s="58"/>
      <c r="AD20" s="58"/>
      <c r="AE20" s="58"/>
      <c r="AF20" s="58"/>
      <c r="AG20" s="58"/>
      <c r="AH20" s="57"/>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row>
    <row r="21" spans="1:72" s="290" customFormat="1" ht="12.75" customHeight="1" x14ac:dyDescent="0.25">
      <c r="A21" s="308" t="s">
        <v>130</v>
      </c>
      <c r="B21" s="309" t="s">
        <v>123</v>
      </c>
      <c r="C21" s="293">
        <v>0</v>
      </c>
      <c r="D21" s="293">
        <v>0</v>
      </c>
      <c r="E21" s="293">
        <v>0</v>
      </c>
      <c r="F21" s="293">
        <v>0</v>
      </c>
      <c r="G21" s="303"/>
      <c r="H21" s="301"/>
      <c r="I21" s="310"/>
      <c r="J21" s="293">
        <v>0</v>
      </c>
      <c r="K21" s="293">
        <v>0</v>
      </c>
      <c r="L21" s="293">
        <v>0</v>
      </c>
      <c r="M21" s="293">
        <v>0</v>
      </c>
      <c r="N21" s="303"/>
      <c r="O21" s="301"/>
      <c r="P21" s="310"/>
      <c r="Q21" s="293">
        <v>0</v>
      </c>
      <c r="R21" s="293">
        <v>0</v>
      </c>
      <c r="S21" s="293">
        <v>0</v>
      </c>
      <c r="T21" s="293">
        <v>0</v>
      </c>
      <c r="U21" s="303"/>
      <c r="V21" s="301"/>
      <c r="W21" s="310"/>
      <c r="X21" s="310"/>
      <c r="Y21" s="310"/>
      <c r="Z21" s="310"/>
      <c r="AA21" s="22"/>
      <c r="AB21" s="22"/>
      <c r="AC21" s="22"/>
      <c r="AD21" s="22"/>
      <c r="AE21" s="22"/>
      <c r="AF21" s="22"/>
      <c r="AG21" s="22"/>
      <c r="AH21" s="23"/>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row>
    <row r="22" spans="1:72" s="290" customFormat="1" ht="12.75" customHeight="1" x14ac:dyDescent="0.25">
      <c r="A22" s="312"/>
      <c r="B22" s="298" t="s">
        <v>123</v>
      </c>
      <c r="C22" s="299">
        <v>0</v>
      </c>
      <c r="D22" s="299">
        <f>ROUND(C22*D21,2)</f>
        <v>0</v>
      </c>
      <c r="E22" s="299">
        <f>ROUND(C22*E21,2)</f>
        <v>0</v>
      </c>
      <c r="F22" s="299">
        <f>ROUND(SUM(C22:E22)*F21,2)</f>
        <v>0</v>
      </c>
      <c r="G22" s="300">
        <f>SUM(C22:F22)</f>
        <v>0</v>
      </c>
      <c r="H22" s="301">
        <v>0</v>
      </c>
      <c r="I22" s="302">
        <f>G22*H22</f>
        <v>0</v>
      </c>
      <c r="J22" s="299">
        <v>0</v>
      </c>
      <c r="K22" s="299">
        <f>ROUND(J22*K21,2)</f>
        <v>0</v>
      </c>
      <c r="L22" s="299">
        <f>ROUND(J22*L21,2)</f>
        <v>0</v>
      </c>
      <c r="M22" s="299">
        <f>ROUND(SUM(J22:L22)*M21,2)</f>
        <v>0</v>
      </c>
      <c r="N22" s="300">
        <f>SUM(J22:M22)</f>
        <v>0</v>
      </c>
      <c r="O22" s="301">
        <v>0</v>
      </c>
      <c r="P22" s="302">
        <f>N22*O22</f>
        <v>0</v>
      </c>
      <c r="Q22" s="299">
        <v>0</v>
      </c>
      <c r="R22" s="299">
        <f>ROUND(Q22*R21,2)</f>
        <v>0</v>
      </c>
      <c r="S22" s="299">
        <f>ROUND(Q22*S21,2)</f>
        <v>0</v>
      </c>
      <c r="T22" s="299">
        <f>ROUND(SUM(Q22:S22)*T21,2)</f>
        <v>0</v>
      </c>
      <c r="U22" s="300">
        <f>SUM(Q22:T22)</f>
        <v>0</v>
      </c>
      <c r="V22" s="301">
        <v>0</v>
      </c>
      <c r="W22" s="302">
        <f>U22*V22</f>
        <v>0</v>
      </c>
      <c r="X22" s="302">
        <v>0</v>
      </c>
      <c r="Y22" s="302">
        <v>0</v>
      </c>
      <c r="Z22" s="302">
        <v>0</v>
      </c>
      <c r="AA22" s="6">
        <v>0</v>
      </c>
      <c r="AB22" s="6">
        <v>0</v>
      </c>
      <c r="AC22" s="6">
        <v>0</v>
      </c>
      <c r="AD22" s="6">
        <f>SUM(AA22:AC22)</f>
        <v>0</v>
      </c>
      <c r="AE22" s="6">
        <v>0</v>
      </c>
      <c r="AF22" s="6">
        <v>0</v>
      </c>
      <c r="AG22" s="6">
        <f>SUM(X22:Z22,AD22:AF22)</f>
        <v>0</v>
      </c>
      <c r="AH22" s="7">
        <f>SUM(I22,P22,W22, AG22)</f>
        <v>0</v>
      </c>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row>
    <row r="23" spans="1:72" s="290" customFormat="1" ht="11.5" x14ac:dyDescent="0.25">
      <c r="A23" s="285"/>
      <c r="B23" s="286"/>
      <c r="C23" s="287"/>
      <c r="D23" s="287"/>
      <c r="E23" s="287"/>
      <c r="F23" s="287"/>
      <c r="G23" s="288"/>
      <c r="H23" s="289"/>
      <c r="I23" s="289"/>
      <c r="J23" s="287"/>
      <c r="K23" s="287"/>
      <c r="L23" s="287"/>
      <c r="M23" s="287"/>
      <c r="N23" s="288"/>
      <c r="O23" s="289"/>
      <c r="P23" s="289"/>
      <c r="Q23" s="287"/>
      <c r="R23" s="287"/>
      <c r="S23" s="287"/>
      <c r="T23" s="287"/>
      <c r="U23" s="288"/>
      <c r="V23" s="289"/>
      <c r="W23" s="289"/>
      <c r="X23" s="289"/>
      <c r="Y23" s="289"/>
      <c r="Z23" s="289"/>
      <c r="AA23" s="58"/>
      <c r="AB23" s="58"/>
      <c r="AC23" s="58"/>
      <c r="AD23" s="58"/>
      <c r="AE23" s="58"/>
      <c r="AF23" s="58"/>
      <c r="AG23" s="58"/>
      <c r="AH23" s="57"/>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row>
    <row r="24" spans="1:72" s="290" customFormat="1" ht="13" customHeight="1" x14ac:dyDescent="0.25">
      <c r="A24" s="308" t="s">
        <v>131</v>
      </c>
      <c r="B24" s="309" t="s">
        <v>123</v>
      </c>
      <c r="C24" s="293">
        <v>0</v>
      </c>
      <c r="D24" s="293">
        <v>0</v>
      </c>
      <c r="E24" s="293">
        <v>0</v>
      </c>
      <c r="F24" s="293">
        <v>0</v>
      </c>
      <c r="G24" s="303"/>
      <c r="H24" s="301"/>
      <c r="I24" s="310"/>
      <c r="J24" s="293">
        <v>0</v>
      </c>
      <c r="K24" s="293">
        <v>0</v>
      </c>
      <c r="L24" s="293">
        <v>0</v>
      </c>
      <c r="M24" s="293">
        <v>0</v>
      </c>
      <c r="N24" s="303"/>
      <c r="O24" s="301"/>
      <c r="P24" s="310"/>
      <c r="Q24" s="293">
        <v>0</v>
      </c>
      <c r="R24" s="293">
        <v>0</v>
      </c>
      <c r="S24" s="293">
        <v>0</v>
      </c>
      <c r="T24" s="293">
        <v>0</v>
      </c>
      <c r="U24" s="303"/>
      <c r="V24" s="301"/>
      <c r="W24" s="310"/>
      <c r="X24" s="310"/>
      <c r="Y24" s="310"/>
      <c r="Z24" s="310"/>
      <c r="AA24" s="22"/>
      <c r="AB24" s="22"/>
      <c r="AC24" s="22"/>
      <c r="AD24" s="22"/>
      <c r="AE24" s="22"/>
      <c r="AF24" s="22"/>
      <c r="AG24" s="22"/>
      <c r="AH24" s="23"/>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row>
    <row r="25" spans="1:72" s="290" customFormat="1" ht="13" customHeight="1" x14ac:dyDescent="0.25">
      <c r="A25" s="312"/>
      <c r="B25" s="298" t="s">
        <v>123</v>
      </c>
      <c r="C25" s="299">
        <v>0</v>
      </c>
      <c r="D25" s="299">
        <f>ROUND(C25*D24,2)</f>
        <v>0</v>
      </c>
      <c r="E25" s="299">
        <f>ROUND(C25*E24,2)</f>
        <v>0</v>
      </c>
      <c r="F25" s="299">
        <f>ROUND(SUM(C25:E25)*F24,2)</f>
        <v>0</v>
      </c>
      <c r="G25" s="300">
        <f>SUM(C25:F25)</f>
        <v>0</v>
      </c>
      <c r="H25" s="301">
        <v>0</v>
      </c>
      <c r="I25" s="302">
        <f>G25*H25</f>
        <v>0</v>
      </c>
      <c r="J25" s="299">
        <v>0</v>
      </c>
      <c r="K25" s="299">
        <f>ROUND(J25*K24,2)</f>
        <v>0</v>
      </c>
      <c r="L25" s="299">
        <f>ROUND(J25*L24,2)</f>
        <v>0</v>
      </c>
      <c r="M25" s="299">
        <f>ROUND(SUM(J25:L25)*M24,2)</f>
        <v>0</v>
      </c>
      <c r="N25" s="300">
        <f>SUM(J25:M25)</f>
        <v>0</v>
      </c>
      <c r="O25" s="301">
        <v>0</v>
      </c>
      <c r="P25" s="302">
        <f>N25*O25</f>
        <v>0</v>
      </c>
      <c r="Q25" s="299">
        <v>0</v>
      </c>
      <c r="R25" s="299">
        <f>ROUND(Q25*R24,2)</f>
        <v>0</v>
      </c>
      <c r="S25" s="299">
        <f>ROUND(Q25*S24,2)</f>
        <v>0</v>
      </c>
      <c r="T25" s="299">
        <f>ROUND(SUM(Q25:S25)*T24,2)</f>
        <v>0</v>
      </c>
      <c r="U25" s="300">
        <f>SUM(Q25:T25)</f>
        <v>0</v>
      </c>
      <c r="V25" s="301">
        <v>0</v>
      </c>
      <c r="W25" s="302">
        <f>U25*V25</f>
        <v>0</v>
      </c>
      <c r="X25" s="302">
        <v>0</v>
      </c>
      <c r="Y25" s="302">
        <v>0</v>
      </c>
      <c r="Z25" s="302">
        <v>0</v>
      </c>
      <c r="AA25" s="6">
        <v>0</v>
      </c>
      <c r="AB25" s="6">
        <v>0</v>
      </c>
      <c r="AC25" s="6">
        <v>0</v>
      </c>
      <c r="AD25" s="6">
        <f>SUM(AA25:AC25)</f>
        <v>0</v>
      </c>
      <c r="AE25" s="6">
        <v>0</v>
      </c>
      <c r="AF25" s="6">
        <v>0</v>
      </c>
      <c r="AG25" s="6">
        <f>SUM(X25:Z25,AD25:AF25)</f>
        <v>0</v>
      </c>
      <c r="AH25" s="7">
        <f>SUM(I25,P25,W25, AG25)</f>
        <v>0</v>
      </c>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row>
    <row r="26" spans="1:72" s="290" customFormat="1" ht="13" customHeight="1" x14ac:dyDescent="0.25">
      <c r="A26" s="308" t="s">
        <v>132</v>
      </c>
      <c r="B26" s="309" t="s">
        <v>123</v>
      </c>
      <c r="C26" s="293">
        <v>0</v>
      </c>
      <c r="D26" s="293">
        <v>0</v>
      </c>
      <c r="E26" s="293">
        <v>0</v>
      </c>
      <c r="F26" s="293">
        <v>0</v>
      </c>
      <c r="G26" s="303"/>
      <c r="H26" s="301"/>
      <c r="I26" s="310"/>
      <c r="J26" s="293">
        <v>0</v>
      </c>
      <c r="K26" s="293">
        <v>0</v>
      </c>
      <c r="L26" s="293">
        <v>0</v>
      </c>
      <c r="M26" s="293">
        <v>0</v>
      </c>
      <c r="N26" s="303"/>
      <c r="O26" s="301"/>
      <c r="P26" s="310"/>
      <c r="Q26" s="293">
        <v>0</v>
      </c>
      <c r="R26" s="293">
        <v>0</v>
      </c>
      <c r="S26" s="293">
        <v>0</v>
      </c>
      <c r="T26" s="293">
        <v>0</v>
      </c>
      <c r="U26" s="303"/>
      <c r="V26" s="301"/>
      <c r="W26" s="310"/>
      <c r="X26" s="310"/>
      <c r="Y26" s="310"/>
      <c r="Z26" s="310"/>
      <c r="AA26" s="22"/>
      <c r="AB26" s="22"/>
      <c r="AC26" s="22"/>
      <c r="AD26" s="22"/>
      <c r="AE26" s="22"/>
      <c r="AF26" s="22"/>
      <c r="AG26" s="22"/>
      <c r="AH26" s="23"/>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row>
    <row r="27" spans="1:72" s="290" customFormat="1" ht="13" customHeight="1" thickBot="1" x14ac:dyDescent="0.3">
      <c r="A27" s="313"/>
      <c r="B27" s="305" t="s">
        <v>123</v>
      </c>
      <c r="C27" s="299">
        <v>0</v>
      </c>
      <c r="D27" s="299">
        <f>ROUND(C27*D26,2)</f>
        <v>0</v>
      </c>
      <c r="E27" s="299">
        <f>ROUND(C27*E26,2)</f>
        <v>0</v>
      </c>
      <c r="F27" s="299">
        <f>ROUND(SUM(C27:E27)*F26,2)</f>
        <v>0</v>
      </c>
      <c r="G27" s="209">
        <v>0</v>
      </c>
      <c r="H27" s="314">
        <v>0</v>
      </c>
      <c r="I27" s="306">
        <f>SUM(C27+F27+G27)*H27</f>
        <v>0</v>
      </c>
      <c r="J27" s="299">
        <v>0</v>
      </c>
      <c r="K27" s="299">
        <f>ROUND(J27*K26,2)</f>
        <v>0</v>
      </c>
      <c r="L27" s="299">
        <f>ROUND(J27*L26,2)</f>
        <v>0</v>
      </c>
      <c r="M27" s="299">
        <f>ROUND(SUM(J27:L27)*M26,2)</f>
        <v>0</v>
      </c>
      <c r="N27" s="209">
        <v>0</v>
      </c>
      <c r="O27" s="314">
        <v>0</v>
      </c>
      <c r="P27" s="306">
        <f>SUM(J27+M27+N27)*O27</f>
        <v>0</v>
      </c>
      <c r="Q27" s="299">
        <v>0</v>
      </c>
      <c r="R27" s="299">
        <f>ROUND(Q27*R26,2)</f>
        <v>0</v>
      </c>
      <c r="S27" s="299">
        <f>ROUND(Q27*S26,2)</f>
        <v>0</v>
      </c>
      <c r="T27" s="299">
        <f>ROUND(SUM(Q27:S27)*T26,2)</f>
        <v>0</v>
      </c>
      <c r="U27" s="209">
        <v>0</v>
      </c>
      <c r="V27" s="314">
        <v>0</v>
      </c>
      <c r="W27" s="306">
        <f>SUM(Q27+T27+U27)*V27</f>
        <v>0</v>
      </c>
      <c r="X27" s="302">
        <v>0</v>
      </c>
      <c r="Y27" s="306">
        <v>0</v>
      </c>
      <c r="Z27" s="306">
        <v>0</v>
      </c>
      <c r="AA27" s="6">
        <v>0</v>
      </c>
      <c r="AB27" s="6">
        <v>0</v>
      </c>
      <c r="AC27" s="6">
        <v>0</v>
      </c>
      <c r="AD27" s="6">
        <f>SUM(AA27:AC27)</f>
        <v>0</v>
      </c>
      <c r="AE27" s="8">
        <v>0</v>
      </c>
      <c r="AF27" s="8">
        <v>0</v>
      </c>
      <c r="AG27" s="6">
        <f>SUM(X27:Z27,AD27:AF27)</f>
        <v>0</v>
      </c>
      <c r="AH27" s="7">
        <f>SUM(I27,P27,W27, AG27)</f>
        <v>0</v>
      </c>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row>
    <row r="28" spans="1:72" s="307" customFormat="1" ht="18.75" customHeight="1" x14ac:dyDescent="0.25">
      <c r="A28" s="279" t="s">
        <v>67</v>
      </c>
      <c r="B28" s="280" t="s">
        <v>133</v>
      </c>
      <c r="C28" s="281"/>
      <c r="D28" s="281"/>
      <c r="E28" s="281"/>
      <c r="F28" s="281"/>
      <c r="G28" s="282"/>
      <c r="H28" s="281"/>
      <c r="I28" s="282"/>
      <c r="J28" s="281"/>
      <c r="K28" s="281"/>
      <c r="L28" s="281"/>
      <c r="M28" s="281"/>
      <c r="N28" s="282"/>
      <c r="O28" s="281"/>
      <c r="P28" s="282"/>
      <c r="Q28" s="281"/>
      <c r="R28" s="281"/>
      <c r="S28" s="281"/>
      <c r="T28" s="281"/>
      <c r="U28" s="282"/>
      <c r="V28" s="281"/>
      <c r="W28" s="282"/>
      <c r="X28" s="282"/>
      <c r="Y28" s="283"/>
      <c r="Z28" s="283"/>
      <c r="AA28" s="62"/>
      <c r="AB28" s="62"/>
      <c r="AC28" s="62"/>
      <c r="AD28" s="63"/>
      <c r="AE28" s="62"/>
      <c r="AF28" s="62"/>
      <c r="AG28" s="62"/>
      <c r="AH28" s="6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c r="BS28" s="174"/>
      <c r="BT28" s="174"/>
    </row>
    <row r="29" spans="1:72" s="315" customFormat="1" ht="13" customHeight="1" x14ac:dyDescent="0.25">
      <c r="A29" s="285"/>
      <c r="B29" s="286"/>
      <c r="C29" s="287"/>
      <c r="D29" s="287"/>
      <c r="E29" s="287"/>
      <c r="F29" s="287"/>
      <c r="G29" s="288"/>
      <c r="H29" s="289"/>
      <c r="I29" s="289"/>
      <c r="J29" s="287"/>
      <c r="K29" s="287"/>
      <c r="L29" s="287"/>
      <c r="M29" s="287"/>
      <c r="N29" s="288"/>
      <c r="O29" s="289"/>
      <c r="P29" s="289"/>
      <c r="Q29" s="287"/>
      <c r="R29" s="287"/>
      <c r="S29" s="287"/>
      <c r="T29" s="287"/>
      <c r="U29" s="288"/>
      <c r="V29" s="289"/>
      <c r="W29" s="289"/>
      <c r="X29" s="289"/>
      <c r="Y29" s="289"/>
      <c r="Z29" s="289"/>
      <c r="AA29" s="58"/>
      <c r="AB29" s="58"/>
      <c r="AC29" s="58"/>
      <c r="AD29" s="58"/>
      <c r="AE29" s="58"/>
      <c r="AF29" s="58"/>
      <c r="AG29" s="58"/>
      <c r="AH29" s="57"/>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row>
    <row r="30" spans="1:72" s="290" customFormat="1" ht="13" customHeight="1" x14ac:dyDescent="0.25">
      <c r="A30" s="437" t="s">
        <v>134</v>
      </c>
      <c r="B30" s="316" t="s">
        <v>123</v>
      </c>
      <c r="C30" s="293">
        <v>0</v>
      </c>
      <c r="D30" s="293"/>
      <c r="E30" s="293">
        <v>0</v>
      </c>
      <c r="F30" s="293">
        <v>0</v>
      </c>
      <c r="G30" s="311"/>
      <c r="H30" s="301"/>
      <c r="I30" s="310"/>
      <c r="J30" s="293">
        <v>0</v>
      </c>
      <c r="K30" s="293"/>
      <c r="L30" s="293">
        <v>0</v>
      </c>
      <c r="M30" s="293">
        <v>0</v>
      </c>
      <c r="N30" s="311"/>
      <c r="O30" s="301"/>
      <c r="P30" s="310"/>
      <c r="Q30" s="293">
        <v>0</v>
      </c>
      <c r="R30" s="293"/>
      <c r="S30" s="293">
        <v>0</v>
      </c>
      <c r="T30" s="293">
        <v>0</v>
      </c>
      <c r="U30" s="311"/>
      <c r="V30" s="301"/>
      <c r="W30" s="310"/>
      <c r="X30" s="310"/>
      <c r="Y30" s="310"/>
      <c r="Z30" s="310"/>
      <c r="AA30" s="22"/>
      <c r="AB30" s="22"/>
      <c r="AC30" s="22"/>
      <c r="AD30" s="22"/>
      <c r="AE30" s="22"/>
      <c r="AF30" s="22"/>
      <c r="AG30" s="22"/>
      <c r="AH30" s="23"/>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row>
    <row r="31" spans="1:72" s="290" customFormat="1" ht="13" customHeight="1" x14ac:dyDescent="0.25">
      <c r="A31" s="438"/>
      <c r="B31" s="317" t="s">
        <v>123</v>
      </c>
      <c r="C31" s="299">
        <v>0</v>
      </c>
      <c r="D31" s="299">
        <f>ROUND(C31*D30,2)</f>
        <v>0</v>
      </c>
      <c r="E31" s="299">
        <f>ROUND(C31*E30,2)</f>
        <v>0</v>
      </c>
      <c r="F31" s="299">
        <f>ROUND(SUM(C31:E31)*F30,2)</f>
        <v>0</v>
      </c>
      <c r="G31" s="300">
        <f>SUM(C31:F31)</f>
        <v>0</v>
      </c>
      <c r="H31" s="301">
        <v>0</v>
      </c>
      <c r="I31" s="302">
        <f>G31*H31</f>
        <v>0</v>
      </c>
      <c r="J31" s="299">
        <v>0</v>
      </c>
      <c r="K31" s="299">
        <f>ROUND(J31*K30,2)</f>
        <v>0</v>
      </c>
      <c r="L31" s="299">
        <f>ROUND(J31*L30,2)</f>
        <v>0</v>
      </c>
      <c r="M31" s="299">
        <f>ROUND(SUM(J31:L31)*M30,2)</f>
        <v>0</v>
      </c>
      <c r="N31" s="300">
        <f>SUM(J31:M31)</f>
        <v>0</v>
      </c>
      <c r="O31" s="301">
        <v>0</v>
      </c>
      <c r="P31" s="302">
        <f>N31*O31</f>
        <v>0</v>
      </c>
      <c r="Q31" s="299">
        <v>0</v>
      </c>
      <c r="R31" s="299">
        <f>ROUND(Q31*R30,2)</f>
        <v>0</v>
      </c>
      <c r="S31" s="299">
        <f>ROUND(Q31*S30,2)</f>
        <v>0</v>
      </c>
      <c r="T31" s="299">
        <f>ROUND(SUM(Q31:S31)*T30,2)</f>
        <v>0</v>
      </c>
      <c r="U31" s="300">
        <f>SUM(Q31:T31)</f>
        <v>0</v>
      </c>
      <c r="V31" s="301">
        <v>0</v>
      </c>
      <c r="W31" s="302">
        <f>U31*V31</f>
        <v>0</v>
      </c>
      <c r="X31" s="302">
        <f>'Base, OY1 &amp; OY2 Travel'!M35</f>
        <v>0</v>
      </c>
      <c r="Y31" s="302">
        <v>0</v>
      </c>
      <c r="Z31" s="302">
        <v>0</v>
      </c>
      <c r="AA31" s="6">
        <v>0</v>
      </c>
      <c r="AB31" s="6">
        <v>0</v>
      </c>
      <c r="AC31" s="6">
        <v>0</v>
      </c>
      <c r="AD31" s="6">
        <f>SUM(AA31:AC31)</f>
        <v>0</v>
      </c>
      <c r="AE31" s="6">
        <v>0</v>
      </c>
      <c r="AF31" s="6">
        <v>0</v>
      </c>
      <c r="AG31" s="6">
        <f>SUM(X31:Z31,AD31:AF31)</f>
        <v>0</v>
      </c>
      <c r="AH31" s="7">
        <f>SUM(I31,P31,W31, AG31)</f>
        <v>0</v>
      </c>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row>
    <row r="32" spans="1:72" s="290" customFormat="1" ht="12.75" customHeight="1" x14ac:dyDescent="0.25">
      <c r="A32" s="318" t="s">
        <v>135</v>
      </c>
      <c r="B32" s="316" t="s">
        <v>123</v>
      </c>
      <c r="C32" s="293">
        <v>0</v>
      </c>
      <c r="D32" s="293"/>
      <c r="E32" s="293">
        <v>0</v>
      </c>
      <c r="F32" s="293">
        <v>0</v>
      </c>
      <c r="G32" s="311"/>
      <c r="H32" s="301"/>
      <c r="I32" s="310"/>
      <c r="J32" s="293">
        <v>0</v>
      </c>
      <c r="K32" s="293"/>
      <c r="L32" s="293">
        <v>0</v>
      </c>
      <c r="M32" s="293">
        <v>0</v>
      </c>
      <c r="N32" s="311"/>
      <c r="O32" s="301"/>
      <c r="P32" s="310"/>
      <c r="Q32" s="293">
        <v>0</v>
      </c>
      <c r="R32" s="293"/>
      <c r="S32" s="293">
        <v>0</v>
      </c>
      <c r="T32" s="293">
        <v>0</v>
      </c>
      <c r="U32" s="311"/>
      <c r="V32" s="301"/>
      <c r="W32" s="310"/>
      <c r="X32" s="310"/>
      <c r="Y32" s="310"/>
      <c r="Z32" s="310"/>
      <c r="AA32" s="22"/>
      <c r="AB32" s="22"/>
      <c r="AC32" s="22"/>
      <c r="AD32" s="22"/>
      <c r="AE32" s="22"/>
      <c r="AF32" s="22"/>
      <c r="AG32" s="22"/>
      <c r="AH32" s="23"/>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row>
    <row r="33" spans="1:72" s="290" customFormat="1" ht="13" customHeight="1" x14ac:dyDescent="0.25">
      <c r="A33" s="319"/>
      <c r="B33" s="317" t="s">
        <v>123</v>
      </c>
      <c r="C33" s="299">
        <v>0</v>
      </c>
      <c r="D33" s="299">
        <f>ROUND(C33*D32,2)</f>
        <v>0</v>
      </c>
      <c r="E33" s="299">
        <f>ROUND(C33*E32,2)</f>
        <v>0</v>
      </c>
      <c r="F33" s="299">
        <f>ROUND(SUM(C33:E33)*F32,2)</f>
        <v>0</v>
      </c>
      <c r="G33" s="300">
        <f>SUM(C33:F33)</f>
        <v>0</v>
      </c>
      <c r="H33" s="301">
        <v>0</v>
      </c>
      <c r="I33" s="302">
        <f>G33*H33</f>
        <v>0</v>
      </c>
      <c r="J33" s="299">
        <v>0</v>
      </c>
      <c r="K33" s="299">
        <f>ROUND(J33*K32,2)</f>
        <v>0</v>
      </c>
      <c r="L33" s="299">
        <f>ROUND(J33*L32,2)</f>
        <v>0</v>
      </c>
      <c r="M33" s="299">
        <f>ROUND(SUM(J33:L33)*M32,2)</f>
        <v>0</v>
      </c>
      <c r="N33" s="300">
        <f>SUM(J33:M33)</f>
        <v>0</v>
      </c>
      <c r="O33" s="301">
        <v>0</v>
      </c>
      <c r="P33" s="302">
        <f>N33*O33</f>
        <v>0</v>
      </c>
      <c r="Q33" s="299">
        <v>0</v>
      </c>
      <c r="R33" s="299">
        <f>ROUND(Q33*R32,2)</f>
        <v>0</v>
      </c>
      <c r="S33" s="299">
        <f>ROUND(Q33*S32,2)</f>
        <v>0</v>
      </c>
      <c r="T33" s="299">
        <f>ROUND(SUM(Q33:S33)*T32,2)</f>
        <v>0</v>
      </c>
      <c r="U33" s="300">
        <f>SUM(Q33:T33)</f>
        <v>0</v>
      </c>
      <c r="V33" s="301">
        <v>0</v>
      </c>
      <c r="W33" s="302">
        <f>U33*V33</f>
        <v>0</v>
      </c>
      <c r="X33" s="310">
        <v>0</v>
      </c>
      <c r="Y33" s="310">
        <v>0</v>
      </c>
      <c r="Z33" s="310">
        <v>0</v>
      </c>
      <c r="AA33" s="22">
        <v>0</v>
      </c>
      <c r="AB33" s="22">
        <v>0</v>
      </c>
      <c r="AC33" s="22">
        <v>0</v>
      </c>
      <c r="AD33" s="6">
        <f>SUM(AA33:AC33)</f>
        <v>0</v>
      </c>
      <c r="AE33" s="22">
        <v>0</v>
      </c>
      <c r="AF33" s="22">
        <v>0</v>
      </c>
      <c r="AG33" s="6">
        <f>SUM(X33:Z33,AD33:AF33)</f>
        <v>0</v>
      </c>
      <c r="AH33" s="7">
        <f>SUM(I33,P33,W33, AG33)</f>
        <v>0</v>
      </c>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row>
    <row r="34" spans="1:72" s="290" customFormat="1" ht="13" customHeight="1" x14ac:dyDescent="0.25">
      <c r="A34" s="318" t="s">
        <v>136</v>
      </c>
      <c r="B34" s="320" t="s">
        <v>123</v>
      </c>
      <c r="C34" s="293">
        <v>0</v>
      </c>
      <c r="D34" s="293"/>
      <c r="E34" s="293">
        <v>0</v>
      </c>
      <c r="F34" s="293">
        <v>0</v>
      </c>
      <c r="G34" s="311"/>
      <c r="H34" s="301"/>
      <c r="I34" s="310"/>
      <c r="J34" s="293">
        <v>0</v>
      </c>
      <c r="K34" s="293"/>
      <c r="L34" s="293">
        <v>0</v>
      </c>
      <c r="M34" s="293">
        <v>0</v>
      </c>
      <c r="N34" s="311"/>
      <c r="O34" s="301"/>
      <c r="P34" s="310"/>
      <c r="Q34" s="293">
        <v>0</v>
      </c>
      <c r="R34" s="293"/>
      <c r="S34" s="293">
        <v>0</v>
      </c>
      <c r="T34" s="293">
        <v>0</v>
      </c>
      <c r="U34" s="311"/>
      <c r="V34" s="301"/>
      <c r="W34" s="310"/>
      <c r="X34" s="310"/>
      <c r="Y34" s="310"/>
      <c r="Z34" s="310"/>
      <c r="AA34" s="22"/>
      <c r="AB34" s="22"/>
      <c r="AC34" s="22"/>
      <c r="AD34" s="22"/>
      <c r="AE34" s="22"/>
      <c r="AF34" s="22"/>
      <c r="AG34" s="22"/>
      <c r="AH34" s="23"/>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row>
    <row r="35" spans="1:72" s="290" customFormat="1" ht="13" customHeight="1" x14ac:dyDescent="0.25">
      <c r="A35" s="319"/>
      <c r="B35" s="317" t="s">
        <v>123</v>
      </c>
      <c r="C35" s="299">
        <v>0</v>
      </c>
      <c r="D35" s="299">
        <f>ROUND(C35*D34,2)</f>
        <v>0</v>
      </c>
      <c r="E35" s="299">
        <f>ROUND(C35*E34,2)</f>
        <v>0</v>
      </c>
      <c r="F35" s="299">
        <f>ROUND(SUM(C35:E35)*F34,2)</f>
        <v>0</v>
      </c>
      <c r="G35" s="300">
        <f>SUM(C35:F35)</f>
        <v>0</v>
      </c>
      <c r="H35" s="301">
        <v>0</v>
      </c>
      <c r="I35" s="302">
        <f>G35*H35</f>
        <v>0</v>
      </c>
      <c r="J35" s="299">
        <v>0</v>
      </c>
      <c r="K35" s="299">
        <f>ROUND(J35*K34,2)</f>
        <v>0</v>
      </c>
      <c r="L35" s="299">
        <f>ROUND(J35*L34,2)</f>
        <v>0</v>
      </c>
      <c r="M35" s="299">
        <f>ROUND(SUM(J35:L35)*M34,2)</f>
        <v>0</v>
      </c>
      <c r="N35" s="300">
        <f>SUM(J35:M35)</f>
        <v>0</v>
      </c>
      <c r="O35" s="301">
        <v>0</v>
      </c>
      <c r="P35" s="302">
        <f>N35*O35</f>
        <v>0</v>
      </c>
      <c r="Q35" s="299">
        <v>0</v>
      </c>
      <c r="R35" s="299">
        <f>ROUND(Q35*R34,2)</f>
        <v>0</v>
      </c>
      <c r="S35" s="299">
        <f>ROUND(Q35*S34,2)</f>
        <v>0</v>
      </c>
      <c r="T35" s="299">
        <f>ROUND(SUM(Q35:S35)*T34,2)</f>
        <v>0</v>
      </c>
      <c r="U35" s="300">
        <f>SUM(Q35:T35)</f>
        <v>0</v>
      </c>
      <c r="V35" s="301">
        <v>0</v>
      </c>
      <c r="W35" s="302">
        <f>U35*V35</f>
        <v>0</v>
      </c>
      <c r="X35" s="310">
        <v>0</v>
      </c>
      <c r="Y35" s="310">
        <v>0</v>
      </c>
      <c r="Z35" s="310">
        <v>0</v>
      </c>
      <c r="AA35" s="22">
        <v>0</v>
      </c>
      <c r="AB35" s="22">
        <v>0</v>
      </c>
      <c r="AC35" s="22">
        <v>0</v>
      </c>
      <c r="AD35" s="6">
        <f>SUM(AA35:AC35)</f>
        <v>0</v>
      </c>
      <c r="AE35" s="22">
        <v>0</v>
      </c>
      <c r="AF35" s="22">
        <v>0</v>
      </c>
      <c r="AG35" s="6">
        <f>SUM(X35:Z35,AD35:AF35)</f>
        <v>0</v>
      </c>
      <c r="AH35" s="7">
        <f>SUM(I35,P35,W35, AG35)</f>
        <v>0</v>
      </c>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row>
    <row r="36" spans="1:72" s="290" customFormat="1" ht="13" customHeight="1" x14ac:dyDescent="0.25">
      <c r="A36" s="318" t="s">
        <v>137</v>
      </c>
      <c r="B36" s="320" t="s">
        <v>123</v>
      </c>
      <c r="C36" s="293">
        <v>0</v>
      </c>
      <c r="D36" s="293"/>
      <c r="E36" s="293">
        <v>0</v>
      </c>
      <c r="F36" s="293">
        <v>0</v>
      </c>
      <c r="G36" s="311"/>
      <c r="H36" s="301"/>
      <c r="I36" s="310"/>
      <c r="J36" s="293">
        <v>0</v>
      </c>
      <c r="K36" s="293"/>
      <c r="L36" s="293">
        <v>0</v>
      </c>
      <c r="M36" s="293">
        <v>0</v>
      </c>
      <c r="N36" s="311"/>
      <c r="O36" s="301"/>
      <c r="P36" s="310"/>
      <c r="Q36" s="293">
        <v>0</v>
      </c>
      <c r="R36" s="293"/>
      <c r="S36" s="293">
        <v>0</v>
      </c>
      <c r="T36" s="293">
        <v>0</v>
      </c>
      <c r="U36" s="311"/>
      <c r="V36" s="301"/>
      <c r="W36" s="310"/>
      <c r="X36" s="310"/>
      <c r="Y36" s="310"/>
      <c r="Z36" s="310"/>
      <c r="AA36" s="22"/>
      <c r="AB36" s="22"/>
      <c r="AC36" s="22"/>
      <c r="AD36" s="22"/>
      <c r="AE36" s="22"/>
      <c r="AF36" s="22"/>
      <c r="AG36" s="22"/>
      <c r="AH36" s="23"/>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row>
    <row r="37" spans="1:72" s="321" customFormat="1" ht="13" customHeight="1" x14ac:dyDescent="0.25">
      <c r="A37" s="319"/>
      <c r="B37" s="317" t="s">
        <v>123</v>
      </c>
      <c r="C37" s="299">
        <v>0</v>
      </c>
      <c r="D37" s="299">
        <f>ROUND(C37*D36,2)</f>
        <v>0</v>
      </c>
      <c r="E37" s="299">
        <f>ROUND(C37*E36,2)</f>
        <v>0</v>
      </c>
      <c r="F37" s="299">
        <f>ROUND(SUM(C37:E37)*F36,2)</f>
        <v>0</v>
      </c>
      <c r="G37" s="300">
        <f>SUM(C37:F37)</f>
        <v>0</v>
      </c>
      <c r="H37" s="301">
        <v>0</v>
      </c>
      <c r="I37" s="302">
        <f>G37*H37</f>
        <v>0</v>
      </c>
      <c r="J37" s="299">
        <v>0</v>
      </c>
      <c r="K37" s="299">
        <f>ROUND(J37*K36,2)</f>
        <v>0</v>
      </c>
      <c r="L37" s="299">
        <f>ROUND(J37*L36,2)</f>
        <v>0</v>
      </c>
      <c r="M37" s="299">
        <f>ROUND(SUM(J37:L37)*M36,2)</f>
        <v>0</v>
      </c>
      <c r="N37" s="300">
        <f>SUM(J37:M37)</f>
        <v>0</v>
      </c>
      <c r="O37" s="301">
        <v>0</v>
      </c>
      <c r="P37" s="302">
        <f>N37*O37</f>
        <v>0</v>
      </c>
      <c r="Q37" s="299">
        <v>0</v>
      </c>
      <c r="R37" s="299">
        <f>ROUND(Q37*R36,2)</f>
        <v>0</v>
      </c>
      <c r="S37" s="299">
        <f>ROUND(Q37*S36,2)</f>
        <v>0</v>
      </c>
      <c r="T37" s="299">
        <f>ROUND(SUM(Q37:S37)*T36,2)</f>
        <v>0</v>
      </c>
      <c r="U37" s="300">
        <f>SUM(Q37:T37)</f>
        <v>0</v>
      </c>
      <c r="V37" s="301">
        <v>0</v>
      </c>
      <c r="W37" s="302">
        <f>U37*V37</f>
        <v>0</v>
      </c>
      <c r="X37" s="310">
        <v>0</v>
      </c>
      <c r="Y37" s="310">
        <v>0</v>
      </c>
      <c r="Z37" s="310">
        <v>0</v>
      </c>
      <c r="AA37" s="22">
        <v>0</v>
      </c>
      <c r="AB37" s="22">
        <v>0</v>
      </c>
      <c r="AC37" s="22">
        <v>0</v>
      </c>
      <c r="AD37" s="6">
        <f>SUM(AA37:AC37)</f>
        <v>0</v>
      </c>
      <c r="AE37" s="22">
        <v>0</v>
      </c>
      <c r="AF37" s="22">
        <v>0</v>
      </c>
      <c r="AG37" s="6">
        <f>SUM(X37:Z37,AD37:AF37)</f>
        <v>0</v>
      </c>
      <c r="AH37" s="7">
        <f>SUM(I37,P37,W37, AG37)</f>
        <v>0</v>
      </c>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row>
    <row r="38" spans="1:72" s="290" customFormat="1" ht="11.5" x14ac:dyDescent="0.25">
      <c r="A38" s="285"/>
      <c r="B38" s="286"/>
      <c r="C38" s="287"/>
      <c r="D38" s="287"/>
      <c r="E38" s="287"/>
      <c r="F38" s="287"/>
      <c r="G38" s="288"/>
      <c r="H38" s="289"/>
      <c r="I38" s="289"/>
      <c r="J38" s="287"/>
      <c r="K38" s="287"/>
      <c r="L38" s="287"/>
      <c r="M38" s="287"/>
      <c r="N38" s="288"/>
      <c r="O38" s="289"/>
      <c r="P38" s="289"/>
      <c r="Q38" s="287"/>
      <c r="R38" s="287"/>
      <c r="S38" s="287"/>
      <c r="T38" s="287"/>
      <c r="U38" s="288"/>
      <c r="V38" s="289"/>
      <c r="W38" s="289"/>
      <c r="X38" s="289"/>
      <c r="Y38" s="289"/>
      <c r="Z38" s="289"/>
      <c r="AA38" s="58"/>
      <c r="AB38" s="58"/>
      <c r="AC38" s="58"/>
      <c r="AD38" s="58"/>
      <c r="AE38" s="58"/>
      <c r="AF38" s="58"/>
      <c r="AG38" s="58"/>
      <c r="AH38" s="57"/>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row>
    <row r="39" spans="1:72" s="323" customFormat="1" ht="12.75" customHeight="1" x14ac:dyDescent="0.25">
      <c r="A39" s="319" t="s">
        <v>138</v>
      </c>
      <c r="B39" s="322" t="s">
        <v>123</v>
      </c>
      <c r="C39" s="293">
        <v>0</v>
      </c>
      <c r="D39" s="293"/>
      <c r="E39" s="293">
        <v>0</v>
      </c>
      <c r="F39" s="293">
        <v>0</v>
      </c>
      <c r="G39" s="311"/>
      <c r="H39" s="301"/>
      <c r="I39" s="310"/>
      <c r="J39" s="293">
        <v>0</v>
      </c>
      <c r="K39" s="293"/>
      <c r="L39" s="293">
        <v>0</v>
      </c>
      <c r="M39" s="293">
        <v>0</v>
      </c>
      <c r="N39" s="311"/>
      <c r="O39" s="301"/>
      <c r="P39" s="310"/>
      <c r="Q39" s="293">
        <v>0</v>
      </c>
      <c r="R39" s="293"/>
      <c r="S39" s="293">
        <v>0</v>
      </c>
      <c r="T39" s="293">
        <v>0</v>
      </c>
      <c r="U39" s="311"/>
      <c r="V39" s="301"/>
      <c r="W39" s="310"/>
      <c r="X39" s="310"/>
      <c r="Y39" s="310"/>
      <c r="Z39" s="310"/>
      <c r="AA39" s="22"/>
      <c r="AB39" s="22"/>
      <c r="AC39" s="22"/>
      <c r="AD39" s="22"/>
      <c r="AE39" s="22"/>
      <c r="AF39" s="22"/>
      <c r="AG39" s="22"/>
      <c r="AH39" s="23"/>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row>
    <row r="40" spans="1:72" s="290" customFormat="1" ht="13" customHeight="1" x14ac:dyDescent="0.25">
      <c r="A40" s="319"/>
      <c r="B40" s="317" t="s">
        <v>123</v>
      </c>
      <c r="C40" s="299">
        <v>0</v>
      </c>
      <c r="D40" s="299">
        <f>ROUND(C40*D39,2)</f>
        <v>0</v>
      </c>
      <c r="E40" s="299">
        <f>ROUND(C40*E39,2)</f>
        <v>0</v>
      </c>
      <c r="F40" s="299">
        <f>ROUND(SUM(C40:E40)*F39,2)</f>
        <v>0</v>
      </c>
      <c r="G40" s="300">
        <f>SUM(C40:F40)</f>
        <v>0</v>
      </c>
      <c r="H40" s="301">
        <v>0</v>
      </c>
      <c r="I40" s="302">
        <f>G40*H40</f>
        <v>0</v>
      </c>
      <c r="J40" s="299">
        <v>0</v>
      </c>
      <c r="K40" s="299">
        <f>ROUND(J40*K39,2)</f>
        <v>0</v>
      </c>
      <c r="L40" s="299">
        <f>ROUND(J40*L39,2)</f>
        <v>0</v>
      </c>
      <c r="M40" s="299">
        <f>ROUND(SUM(J40:L40)*M39,2)</f>
        <v>0</v>
      </c>
      <c r="N40" s="300">
        <f>SUM(J40:M40)</f>
        <v>0</v>
      </c>
      <c r="O40" s="301">
        <v>0</v>
      </c>
      <c r="P40" s="302">
        <f>N40*O40</f>
        <v>0</v>
      </c>
      <c r="Q40" s="299">
        <v>0</v>
      </c>
      <c r="R40" s="299">
        <f>ROUND(Q40*R39,2)</f>
        <v>0</v>
      </c>
      <c r="S40" s="299">
        <f>ROUND(Q40*S39,2)</f>
        <v>0</v>
      </c>
      <c r="T40" s="299">
        <f>ROUND(SUM(Q40:S40)*T39,2)</f>
        <v>0</v>
      </c>
      <c r="U40" s="300">
        <f>SUM(Q40:T40)</f>
        <v>0</v>
      </c>
      <c r="V40" s="301">
        <v>0</v>
      </c>
      <c r="W40" s="302">
        <f>U40*V40</f>
        <v>0</v>
      </c>
      <c r="X40" s="310">
        <v>0</v>
      </c>
      <c r="Y40" s="310">
        <v>0</v>
      </c>
      <c r="Z40" s="310">
        <v>0</v>
      </c>
      <c r="AA40" s="22">
        <v>0</v>
      </c>
      <c r="AB40" s="22">
        <v>0</v>
      </c>
      <c r="AC40" s="22">
        <v>0</v>
      </c>
      <c r="AD40" s="6">
        <f>SUM(AA40:AC40)</f>
        <v>0</v>
      </c>
      <c r="AE40" s="22">
        <v>0</v>
      </c>
      <c r="AF40" s="22">
        <v>0</v>
      </c>
      <c r="AG40" s="6">
        <f>SUM(X40:Z40,AD40:AF40)</f>
        <v>0</v>
      </c>
      <c r="AH40" s="7">
        <f>SUM(I40,P40,W40, AG40)</f>
        <v>0</v>
      </c>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row>
    <row r="41" spans="1:72" s="290" customFormat="1" ht="13" customHeight="1" x14ac:dyDescent="0.25">
      <c r="A41" s="318" t="s">
        <v>139</v>
      </c>
      <c r="B41" s="320" t="s">
        <v>123</v>
      </c>
      <c r="C41" s="293">
        <v>0</v>
      </c>
      <c r="D41" s="293"/>
      <c r="E41" s="293">
        <v>0</v>
      </c>
      <c r="F41" s="293">
        <v>0</v>
      </c>
      <c r="G41" s="311"/>
      <c r="H41" s="301"/>
      <c r="I41" s="310"/>
      <c r="J41" s="293">
        <v>0</v>
      </c>
      <c r="K41" s="293"/>
      <c r="L41" s="293">
        <v>0</v>
      </c>
      <c r="M41" s="293">
        <v>0</v>
      </c>
      <c r="N41" s="311"/>
      <c r="O41" s="301"/>
      <c r="P41" s="310"/>
      <c r="Q41" s="293">
        <v>0</v>
      </c>
      <c r="R41" s="293"/>
      <c r="S41" s="293">
        <v>0</v>
      </c>
      <c r="T41" s="293">
        <v>0</v>
      </c>
      <c r="U41" s="311"/>
      <c r="V41" s="301"/>
      <c r="W41" s="310"/>
      <c r="X41" s="310"/>
      <c r="Y41" s="310"/>
      <c r="Z41" s="310"/>
      <c r="AA41" s="22"/>
      <c r="AB41" s="22"/>
      <c r="AC41" s="22"/>
      <c r="AD41" s="22"/>
      <c r="AE41" s="22"/>
      <c r="AF41" s="22"/>
      <c r="AG41" s="22"/>
      <c r="AH41" s="23"/>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row>
    <row r="42" spans="1:72" s="290" customFormat="1" ht="13" customHeight="1" x14ac:dyDescent="0.25">
      <c r="A42" s="319"/>
      <c r="B42" s="317" t="s">
        <v>123</v>
      </c>
      <c r="C42" s="299">
        <v>0</v>
      </c>
      <c r="D42" s="299">
        <f>ROUND(C42*D41,2)</f>
        <v>0</v>
      </c>
      <c r="E42" s="299">
        <f>ROUND(C42*E41,2)</f>
        <v>0</v>
      </c>
      <c r="F42" s="299">
        <f>ROUND(SUM(C42:E42)*F41,2)</f>
        <v>0</v>
      </c>
      <c r="G42" s="300">
        <f>SUM(C42:F42)</f>
        <v>0</v>
      </c>
      <c r="H42" s="301">
        <v>0</v>
      </c>
      <c r="I42" s="302">
        <f>G42*H42</f>
        <v>0</v>
      </c>
      <c r="J42" s="299">
        <v>0</v>
      </c>
      <c r="K42" s="299">
        <f>ROUND(J42*K41,2)</f>
        <v>0</v>
      </c>
      <c r="L42" s="299">
        <f>ROUND(J42*L41,2)</f>
        <v>0</v>
      </c>
      <c r="M42" s="299">
        <f>ROUND(SUM(J42:L42)*M41,2)</f>
        <v>0</v>
      </c>
      <c r="N42" s="300">
        <f>SUM(J42:M42)</f>
        <v>0</v>
      </c>
      <c r="O42" s="301">
        <v>0</v>
      </c>
      <c r="P42" s="302">
        <f>N42*O42</f>
        <v>0</v>
      </c>
      <c r="Q42" s="299">
        <v>0</v>
      </c>
      <c r="R42" s="299">
        <f>ROUND(Q42*R41,2)</f>
        <v>0</v>
      </c>
      <c r="S42" s="299">
        <f>ROUND(Q42*S41,2)</f>
        <v>0</v>
      </c>
      <c r="T42" s="299">
        <f>ROUND(SUM(Q42:S42)*T41,2)</f>
        <v>0</v>
      </c>
      <c r="U42" s="300">
        <f>SUM(Q42:T42)</f>
        <v>0</v>
      </c>
      <c r="V42" s="301">
        <v>0</v>
      </c>
      <c r="W42" s="302">
        <f>U42*V42</f>
        <v>0</v>
      </c>
      <c r="X42" s="310">
        <v>0</v>
      </c>
      <c r="Y42" s="310">
        <v>0</v>
      </c>
      <c r="Z42" s="310">
        <v>0</v>
      </c>
      <c r="AA42" s="22">
        <v>0</v>
      </c>
      <c r="AB42" s="22">
        <v>0</v>
      </c>
      <c r="AC42" s="22">
        <v>0</v>
      </c>
      <c r="AD42" s="6">
        <f>SUM(AA42:AC42)</f>
        <v>0</v>
      </c>
      <c r="AE42" s="22">
        <v>0</v>
      </c>
      <c r="AF42" s="22">
        <v>0</v>
      </c>
      <c r="AG42" s="6">
        <f>SUM(X42:Z42,AD42:AF42)</f>
        <v>0</v>
      </c>
      <c r="AH42" s="7">
        <f>SUM(I42,P42,W42, AG42)</f>
        <v>0</v>
      </c>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row>
    <row r="43" spans="1:72" s="290" customFormat="1" ht="11.5" x14ac:dyDescent="0.25">
      <c r="A43" s="285"/>
      <c r="B43" s="286"/>
      <c r="C43" s="287"/>
      <c r="D43" s="287"/>
      <c r="E43" s="287"/>
      <c r="F43" s="287"/>
      <c r="G43" s="288"/>
      <c r="H43" s="289"/>
      <c r="I43" s="289"/>
      <c r="J43" s="287"/>
      <c r="K43" s="287"/>
      <c r="L43" s="287"/>
      <c r="M43" s="287"/>
      <c r="N43" s="288"/>
      <c r="O43" s="289"/>
      <c r="P43" s="289"/>
      <c r="Q43" s="287"/>
      <c r="R43" s="287"/>
      <c r="S43" s="287"/>
      <c r="T43" s="287"/>
      <c r="U43" s="288"/>
      <c r="V43" s="289"/>
      <c r="W43" s="289"/>
      <c r="X43" s="289"/>
      <c r="Y43" s="289"/>
      <c r="Z43" s="289"/>
      <c r="AA43" s="58"/>
      <c r="AB43" s="58"/>
      <c r="AC43" s="58"/>
      <c r="AD43" s="58"/>
      <c r="AE43" s="58"/>
      <c r="AF43" s="58"/>
      <c r="AG43" s="58"/>
      <c r="AH43" s="57"/>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row>
    <row r="44" spans="1:72" s="323" customFormat="1" ht="12.75" customHeight="1" x14ac:dyDescent="0.25">
      <c r="A44" s="319" t="s">
        <v>140</v>
      </c>
      <c r="B44" s="322" t="s">
        <v>123</v>
      </c>
      <c r="C44" s="293">
        <v>0</v>
      </c>
      <c r="D44" s="293"/>
      <c r="E44" s="293">
        <v>0</v>
      </c>
      <c r="F44" s="293">
        <v>0</v>
      </c>
      <c r="G44" s="311"/>
      <c r="H44" s="324"/>
      <c r="I44" s="310"/>
      <c r="J44" s="293">
        <v>0</v>
      </c>
      <c r="K44" s="293"/>
      <c r="L44" s="293">
        <v>0</v>
      </c>
      <c r="M44" s="293">
        <v>0</v>
      </c>
      <c r="N44" s="311"/>
      <c r="O44" s="324"/>
      <c r="P44" s="310"/>
      <c r="Q44" s="293">
        <v>0</v>
      </c>
      <c r="R44" s="293"/>
      <c r="S44" s="293">
        <v>0</v>
      </c>
      <c r="T44" s="293">
        <v>0</v>
      </c>
      <c r="U44" s="311"/>
      <c r="V44" s="324"/>
      <c r="W44" s="310"/>
      <c r="X44" s="310"/>
      <c r="Y44" s="310"/>
      <c r="Z44" s="310"/>
      <c r="AA44" s="22"/>
      <c r="AB44" s="22"/>
      <c r="AC44" s="22"/>
      <c r="AD44" s="22"/>
      <c r="AE44" s="22"/>
      <c r="AF44" s="22"/>
      <c r="AG44" s="22"/>
      <c r="AH44" s="23"/>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row>
    <row r="45" spans="1:72" s="290" customFormat="1" ht="13" customHeight="1" x14ac:dyDescent="0.25">
      <c r="A45" s="325"/>
      <c r="B45" s="317" t="s">
        <v>123</v>
      </c>
      <c r="C45" s="299">
        <v>0</v>
      </c>
      <c r="D45" s="299">
        <f>ROUND(C45*D44,2)</f>
        <v>0</v>
      </c>
      <c r="E45" s="299">
        <f>ROUND(C45*E44,2)</f>
        <v>0</v>
      </c>
      <c r="F45" s="299">
        <f>ROUND(SUM(C45:E45)*F44,2)</f>
        <v>0</v>
      </c>
      <c r="G45" s="300">
        <f>SUM(C45:F45)</f>
        <v>0</v>
      </c>
      <c r="H45" s="301">
        <v>0</v>
      </c>
      <c r="I45" s="302">
        <f>G45*H45</f>
        <v>0</v>
      </c>
      <c r="J45" s="299">
        <v>0</v>
      </c>
      <c r="K45" s="299">
        <f>ROUND(J45*K44,2)</f>
        <v>0</v>
      </c>
      <c r="L45" s="299">
        <f>ROUND(J45*L44,2)</f>
        <v>0</v>
      </c>
      <c r="M45" s="299">
        <f>ROUND(SUM(J45:L45)*M44,2)</f>
        <v>0</v>
      </c>
      <c r="N45" s="300">
        <f>SUM(J45:M45)</f>
        <v>0</v>
      </c>
      <c r="O45" s="301">
        <v>0</v>
      </c>
      <c r="P45" s="302">
        <f>N45*O45</f>
        <v>0</v>
      </c>
      <c r="Q45" s="299">
        <v>0</v>
      </c>
      <c r="R45" s="299">
        <f>ROUND(Q45*R44,2)</f>
        <v>0</v>
      </c>
      <c r="S45" s="299">
        <f>ROUND(Q45*S44,2)</f>
        <v>0</v>
      </c>
      <c r="T45" s="299">
        <f>ROUND(SUM(Q45:S45)*T44,2)</f>
        <v>0</v>
      </c>
      <c r="U45" s="300">
        <f>SUM(Q45:T45)</f>
        <v>0</v>
      </c>
      <c r="V45" s="301">
        <v>0</v>
      </c>
      <c r="W45" s="302">
        <f>U45*V45</f>
        <v>0</v>
      </c>
      <c r="X45" s="326">
        <v>0</v>
      </c>
      <c r="Y45" s="326">
        <v>0</v>
      </c>
      <c r="Z45" s="326">
        <v>0</v>
      </c>
      <c r="AA45" s="51">
        <v>0</v>
      </c>
      <c r="AB45" s="51">
        <v>0</v>
      </c>
      <c r="AC45" s="51">
        <v>0</v>
      </c>
      <c r="AD45" s="6">
        <f>SUM(AA45:AC45)</f>
        <v>0</v>
      </c>
      <c r="AE45" s="51">
        <v>0</v>
      </c>
      <c r="AF45" s="51">
        <v>0</v>
      </c>
      <c r="AG45" s="6">
        <f>SUM(X45:Z45,AD45:AF45)</f>
        <v>0</v>
      </c>
      <c r="AH45" s="7">
        <f>SUM(I45,P45,W45, AG45)</f>
        <v>0</v>
      </c>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row>
    <row r="46" spans="1:72" s="290" customFormat="1" ht="13" customHeight="1" x14ac:dyDescent="0.25">
      <c r="A46" s="318" t="s">
        <v>141</v>
      </c>
      <c r="B46" s="320" t="s">
        <v>123</v>
      </c>
      <c r="C46" s="293">
        <v>0</v>
      </c>
      <c r="D46" s="293"/>
      <c r="E46" s="293">
        <v>0</v>
      </c>
      <c r="F46" s="293">
        <v>0</v>
      </c>
      <c r="G46" s="311"/>
      <c r="H46" s="301"/>
      <c r="I46" s="310"/>
      <c r="J46" s="293">
        <v>0</v>
      </c>
      <c r="K46" s="293"/>
      <c r="L46" s="293">
        <v>0</v>
      </c>
      <c r="M46" s="293">
        <v>0</v>
      </c>
      <c r="N46" s="311"/>
      <c r="O46" s="301"/>
      <c r="P46" s="310"/>
      <c r="Q46" s="293">
        <v>0</v>
      </c>
      <c r="R46" s="293"/>
      <c r="S46" s="293">
        <v>0</v>
      </c>
      <c r="T46" s="293">
        <v>0</v>
      </c>
      <c r="U46" s="311"/>
      <c r="V46" s="301"/>
      <c r="W46" s="310"/>
      <c r="X46" s="310"/>
      <c r="Y46" s="310"/>
      <c r="Z46" s="310"/>
      <c r="AA46" s="22"/>
      <c r="AB46" s="22"/>
      <c r="AC46" s="22"/>
      <c r="AD46" s="22"/>
      <c r="AE46" s="22"/>
      <c r="AF46" s="22"/>
      <c r="AG46" s="22"/>
      <c r="AH46" s="23"/>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row>
    <row r="47" spans="1:72" s="290" customFormat="1" ht="13" customHeight="1" x14ac:dyDescent="0.25">
      <c r="A47" s="325"/>
      <c r="B47" s="317" t="s">
        <v>123</v>
      </c>
      <c r="C47" s="299">
        <v>0</v>
      </c>
      <c r="D47" s="299">
        <f>ROUND(C47*D46,2)</f>
        <v>0</v>
      </c>
      <c r="E47" s="299">
        <f>ROUND(C47*E46,2)</f>
        <v>0</v>
      </c>
      <c r="F47" s="299">
        <f>ROUND(SUM(C47:E47)*F46,2)</f>
        <v>0</v>
      </c>
      <c r="G47" s="300">
        <f>SUM(C47:F47)</f>
        <v>0</v>
      </c>
      <c r="H47" s="301">
        <v>0</v>
      </c>
      <c r="I47" s="302">
        <f>G47*H47</f>
        <v>0</v>
      </c>
      <c r="J47" s="299">
        <v>0</v>
      </c>
      <c r="K47" s="299">
        <f>ROUND(J47*K46,2)</f>
        <v>0</v>
      </c>
      <c r="L47" s="299">
        <f>ROUND(J47*L46,2)</f>
        <v>0</v>
      </c>
      <c r="M47" s="299">
        <f>ROUND(SUM(J47:L47)*M46,2)</f>
        <v>0</v>
      </c>
      <c r="N47" s="300">
        <f>SUM(J47:M47)</f>
        <v>0</v>
      </c>
      <c r="O47" s="301">
        <v>0</v>
      </c>
      <c r="P47" s="302">
        <f>N47*O47</f>
        <v>0</v>
      </c>
      <c r="Q47" s="299">
        <v>0</v>
      </c>
      <c r="R47" s="299">
        <f>ROUND(Q47*R46,2)</f>
        <v>0</v>
      </c>
      <c r="S47" s="299">
        <f>ROUND(Q47*S46,2)</f>
        <v>0</v>
      </c>
      <c r="T47" s="299">
        <f>ROUND(SUM(Q47:S47)*T46,2)</f>
        <v>0</v>
      </c>
      <c r="U47" s="300">
        <f>SUM(Q47:T47)</f>
        <v>0</v>
      </c>
      <c r="V47" s="301">
        <v>0</v>
      </c>
      <c r="W47" s="302">
        <f>U47*V47</f>
        <v>0</v>
      </c>
      <c r="X47" s="326">
        <v>0</v>
      </c>
      <c r="Y47" s="326">
        <v>0</v>
      </c>
      <c r="Z47" s="326">
        <v>0</v>
      </c>
      <c r="AA47" s="51">
        <v>0</v>
      </c>
      <c r="AB47" s="51">
        <v>0</v>
      </c>
      <c r="AC47" s="51">
        <v>0</v>
      </c>
      <c r="AD47" s="6">
        <f>SUM(AA47:AC47)</f>
        <v>0</v>
      </c>
      <c r="AE47" s="51">
        <v>0</v>
      </c>
      <c r="AF47" s="51">
        <v>0</v>
      </c>
      <c r="AG47" s="6">
        <f>SUM(X47:Z47,AD47:AF47)</f>
        <v>0</v>
      </c>
      <c r="AH47" s="7">
        <f>SUM(I47,P47,W47, AG47)</f>
        <v>0</v>
      </c>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c r="BT47" s="174"/>
    </row>
    <row r="48" spans="1:72" s="290" customFormat="1" ht="13" customHeight="1" x14ac:dyDescent="0.25">
      <c r="A48" s="285"/>
      <c r="B48" s="286"/>
      <c r="C48" s="287"/>
      <c r="D48" s="287"/>
      <c r="E48" s="287"/>
      <c r="F48" s="287"/>
      <c r="G48" s="288"/>
      <c r="H48" s="289"/>
      <c r="I48" s="289"/>
      <c r="J48" s="287"/>
      <c r="K48" s="287"/>
      <c r="L48" s="287"/>
      <c r="M48" s="287"/>
      <c r="N48" s="288"/>
      <c r="O48" s="289"/>
      <c r="P48" s="289"/>
      <c r="Q48" s="287"/>
      <c r="R48" s="287"/>
      <c r="S48" s="287"/>
      <c r="T48" s="287"/>
      <c r="U48" s="288"/>
      <c r="V48" s="289"/>
      <c r="W48" s="289"/>
      <c r="X48" s="289"/>
      <c r="Y48" s="289"/>
      <c r="Z48" s="289"/>
      <c r="AA48" s="58"/>
      <c r="AB48" s="58"/>
      <c r="AC48" s="58"/>
      <c r="AD48" s="58"/>
      <c r="AE48" s="58"/>
      <c r="AF48" s="58"/>
      <c r="AG48" s="58"/>
      <c r="AH48" s="57"/>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row>
    <row r="49" spans="1:72" s="290" customFormat="1" ht="13" customHeight="1" x14ac:dyDescent="0.25">
      <c r="A49" s="318" t="s">
        <v>142</v>
      </c>
      <c r="B49" s="327" t="s">
        <v>123</v>
      </c>
      <c r="C49" s="293">
        <v>0</v>
      </c>
      <c r="D49" s="293"/>
      <c r="E49" s="293">
        <v>0</v>
      </c>
      <c r="F49" s="293">
        <v>0</v>
      </c>
      <c r="G49" s="311"/>
      <c r="H49" s="301"/>
      <c r="I49" s="310"/>
      <c r="J49" s="293">
        <v>0</v>
      </c>
      <c r="K49" s="293"/>
      <c r="L49" s="293">
        <v>0</v>
      </c>
      <c r="M49" s="293">
        <v>0</v>
      </c>
      <c r="N49" s="311"/>
      <c r="O49" s="301"/>
      <c r="P49" s="310"/>
      <c r="Q49" s="293">
        <v>0</v>
      </c>
      <c r="R49" s="293"/>
      <c r="S49" s="293">
        <v>0</v>
      </c>
      <c r="T49" s="293">
        <v>0</v>
      </c>
      <c r="U49" s="311"/>
      <c r="V49" s="301"/>
      <c r="W49" s="310"/>
      <c r="X49" s="310"/>
      <c r="Y49" s="310"/>
      <c r="Z49" s="310"/>
      <c r="AA49" s="22"/>
      <c r="AB49" s="22"/>
      <c r="AC49" s="22"/>
      <c r="AD49" s="22"/>
      <c r="AE49" s="22"/>
      <c r="AF49" s="22"/>
      <c r="AG49" s="22"/>
      <c r="AH49" s="23"/>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row>
    <row r="50" spans="1:72" s="290" customFormat="1" ht="13" customHeight="1" x14ac:dyDescent="0.25">
      <c r="A50" s="325"/>
      <c r="B50" s="317" t="s">
        <v>123</v>
      </c>
      <c r="C50" s="299">
        <v>0</v>
      </c>
      <c r="D50" s="299">
        <f>ROUND(C50*D49,2)</f>
        <v>0</v>
      </c>
      <c r="E50" s="299">
        <f>ROUND(C50*E49,2)</f>
        <v>0</v>
      </c>
      <c r="F50" s="299">
        <f>ROUND(SUM(C50:E50)*F49,2)</f>
        <v>0</v>
      </c>
      <c r="G50" s="300">
        <f>SUM(C50:F50)</f>
        <v>0</v>
      </c>
      <c r="H50" s="301">
        <v>0</v>
      </c>
      <c r="I50" s="302">
        <f>G50*H50</f>
        <v>0</v>
      </c>
      <c r="J50" s="299">
        <v>0</v>
      </c>
      <c r="K50" s="299">
        <f>ROUND(J50*K49,2)</f>
        <v>0</v>
      </c>
      <c r="L50" s="299">
        <f>ROUND(J50*L49,2)</f>
        <v>0</v>
      </c>
      <c r="M50" s="299">
        <f>ROUND(SUM(J50:L50)*M49,2)</f>
        <v>0</v>
      </c>
      <c r="N50" s="300">
        <f>SUM(J50:M50)</f>
        <v>0</v>
      </c>
      <c r="O50" s="301">
        <v>0</v>
      </c>
      <c r="P50" s="302">
        <f>N50*O50</f>
        <v>0</v>
      </c>
      <c r="Q50" s="299">
        <v>0</v>
      </c>
      <c r="R50" s="299">
        <f>ROUND(Q50*R49,2)</f>
        <v>0</v>
      </c>
      <c r="S50" s="299">
        <f>ROUND(Q50*S49,2)</f>
        <v>0</v>
      </c>
      <c r="T50" s="299">
        <f>ROUND(SUM(Q50:S50)*T49,2)</f>
        <v>0</v>
      </c>
      <c r="U50" s="300">
        <f>SUM(Q50:T50)</f>
        <v>0</v>
      </c>
      <c r="V50" s="301">
        <v>0</v>
      </c>
      <c r="W50" s="302">
        <f>U50*V50</f>
        <v>0</v>
      </c>
      <c r="X50" s="302">
        <v>0</v>
      </c>
      <c r="Y50" s="302">
        <v>0</v>
      </c>
      <c r="Z50" s="302">
        <v>0</v>
      </c>
      <c r="AA50" s="6">
        <v>0</v>
      </c>
      <c r="AB50" s="6">
        <v>0</v>
      </c>
      <c r="AC50" s="6">
        <v>0</v>
      </c>
      <c r="AD50" s="6">
        <f>SUM(AA50:AC50)</f>
        <v>0</v>
      </c>
      <c r="AE50" s="6">
        <v>0</v>
      </c>
      <c r="AF50" s="6">
        <v>0</v>
      </c>
      <c r="AG50" s="6">
        <f>SUM(X50:Z50,AD50:AF50)</f>
        <v>0</v>
      </c>
      <c r="AH50" s="7">
        <f>SUM(I50,P50,W50, AG50)</f>
        <v>0</v>
      </c>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row>
    <row r="51" spans="1:72" s="290" customFormat="1" ht="12.75" customHeight="1" x14ac:dyDescent="0.25">
      <c r="A51" s="318" t="s">
        <v>143</v>
      </c>
      <c r="B51" s="327" t="s">
        <v>123</v>
      </c>
      <c r="C51" s="293">
        <v>0</v>
      </c>
      <c r="D51" s="293"/>
      <c r="E51" s="293">
        <v>0</v>
      </c>
      <c r="F51" s="293">
        <v>0</v>
      </c>
      <c r="G51" s="311"/>
      <c r="H51" s="301"/>
      <c r="I51" s="310"/>
      <c r="J51" s="293">
        <v>0</v>
      </c>
      <c r="K51" s="293"/>
      <c r="L51" s="293">
        <v>0</v>
      </c>
      <c r="M51" s="293">
        <v>0</v>
      </c>
      <c r="N51" s="311"/>
      <c r="O51" s="301"/>
      <c r="P51" s="310"/>
      <c r="Q51" s="293">
        <v>0</v>
      </c>
      <c r="R51" s="293"/>
      <c r="S51" s="293">
        <v>0</v>
      </c>
      <c r="T51" s="293">
        <v>0</v>
      </c>
      <c r="U51" s="311"/>
      <c r="V51" s="301"/>
      <c r="W51" s="310"/>
      <c r="X51" s="310"/>
      <c r="Y51" s="310"/>
      <c r="Z51" s="310"/>
      <c r="AA51" s="22"/>
      <c r="AB51" s="22"/>
      <c r="AC51" s="22"/>
      <c r="AD51" s="22"/>
      <c r="AE51" s="22"/>
      <c r="AF51" s="22"/>
      <c r="AG51" s="22"/>
      <c r="AH51" s="23"/>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row>
    <row r="52" spans="1:72" s="290" customFormat="1" ht="13" customHeight="1" x14ac:dyDescent="0.25">
      <c r="A52" s="319"/>
      <c r="B52" s="317" t="s">
        <v>123</v>
      </c>
      <c r="C52" s="299">
        <v>0</v>
      </c>
      <c r="D52" s="299">
        <f>ROUND(C52*D51,2)</f>
        <v>0</v>
      </c>
      <c r="E52" s="299">
        <f>ROUND(C52*E51,2)</f>
        <v>0</v>
      </c>
      <c r="F52" s="299">
        <f>ROUND(SUM(C52:E52)*F51,2)</f>
        <v>0</v>
      </c>
      <c r="G52" s="300">
        <f>SUM(C52:F52)</f>
        <v>0</v>
      </c>
      <c r="H52" s="301">
        <v>0</v>
      </c>
      <c r="I52" s="302">
        <f>G52*H52</f>
        <v>0</v>
      </c>
      <c r="J52" s="299">
        <v>0</v>
      </c>
      <c r="K52" s="299">
        <f>ROUND(J52*K51,2)</f>
        <v>0</v>
      </c>
      <c r="L52" s="299">
        <f>ROUND(J52*L51,2)</f>
        <v>0</v>
      </c>
      <c r="M52" s="299">
        <f>ROUND(SUM(J52:L52)*M51,2)</f>
        <v>0</v>
      </c>
      <c r="N52" s="300">
        <f>SUM(J52:M52)</f>
        <v>0</v>
      </c>
      <c r="O52" s="301">
        <v>0</v>
      </c>
      <c r="P52" s="302">
        <f>N52*O52</f>
        <v>0</v>
      </c>
      <c r="Q52" s="299">
        <v>0</v>
      </c>
      <c r="R52" s="299">
        <f>ROUND(Q52*R51,2)</f>
        <v>0</v>
      </c>
      <c r="S52" s="299">
        <f>ROUND(Q52*S51,2)</f>
        <v>0</v>
      </c>
      <c r="T52" s="299">
        <f>ROUND(SUM(Q52:S52)*T51,2)</f>
        <v>0</v>
      </c>
      <c r="U52" s="300">
        <f>SUM(Q52:T52)</f>
        <v>0</v>
      </c>
      <c r="V52" s="301">
        <v>0</v>
      </c>
      <c r="W52" s="302">
        <f>U52*V52</f>
        <v>0</v>
      </c>
      <c r="X52" s="310">
        <v>0</v>
      </c>
      <c r="Y52" s="310">
        <v>0</v>
      </c>
      <c r="Z52" s="310">
        <v>0</v>
      </c>
      <c r="AA52" s="22">
        <v>0</v>
      </c>
      <c r="AB52" s="22">
        <v>0</v>
      </c>
      <c r="AC52" s="22">
        <v>0</v>
      </c>
      <c r="AD52" s="6">
        <f>SUM(AA52:AC52)</f>
        <v>0</v>
      </c>
      <c r="AE52" s="22">
        <v>0</v>
      </c>
      <c r="AF52" s="22">
        <v>0</v>
      </c>
      <c r="AG52" s="6">
        <f>SUM(X52:Z52,AD52:AF52)</f>
        <v>0</v>
      </c>
      <c r="AH52" s="7">
        <f>SUM(I52,P52,W52, AG52)</f>
        <v>0</v>
      </c>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row>
    <row r="53" spans="1:72" s="290" customFormat="1" ht="13" customHeight="1" x14ac:dyDescent="0.25">
      <c r="A53" s="318" t="s">
        <v>144</v>
      </c>
      <c r="B53" s="327" t="s">
        <v>123</v>
      </c>
      <c r="C53" s="293">
        <v>0</v>
      </c>
      <c r="D53" s="293"/>
      <c r="E53" s="293">
        <v>0</v>
      </c>
      <c r="F53" s="293">
        <v>0</v>
      </c>
      <c r="G53" s="311"/>
      <c r="H53" s="301"/>
      <c r="I53" s="310"/>
      <c r="J53" s="293">
        <v>0</v>
      </c>
      <c r="K53" s="293"/>
      <c r="L53" s="293">
        <v>0</v>
      </c>
      <c r="M53" s="293">
        <v>0</v>
      </c>
      <c r="N53" s="311"/>
      <c r="O53" s="301"/>
      <c r="P53" s="310"/>
      <c r="Q53" s="293">
        <v>0</v>
      </c>
      <c r="R53" s="293"/>
      <c r="S53" s="293">
        <v>0</v>
      </c>
      <c r="T53" s="293">
        <v>0</v>
      </c>
      <c r="U53" s="311"/>
      <c r="V53" s="301"/>
      <c r="W53" s="310"/>
      <c r="X53" s="310"/>
      <c r="Y53" s="310"/>
      <c r="Z53" s="310"/>
      <c r="AA53" s="22"/>
      <c r="AB53" s="22"/>
      <c r="AC53" s="22"/>
      <c r="AD53" s="22"/>
      <c r="AE53" s="22"/>
      <c r="AF53" s="22"/>
      <c r="AG53" s="22"/>
      <c r="AH53" s="23"/>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row>
    <row r="54" spans="1:72" s="290" customFormat="1" ht="13" customHeight="1" thickBot="1" x14ac:dyDescent="0.3">
      <c r="A54" s="328"/>
      <c r="B54" s="329" t="s">
        <v>123</v>
      </c>
      <c r="C54" s="299">
        <v>0</v>
      </c>
      <c r="D54" s="299">
        <f>ROUND(C54*D53,2)</f>
        <v>0</v>
      </c>
      <c r="E54" s="299">
        <f>ROUND(C54*E53,2)</f>
        <v>0</v>
      </c>
      <c r="F54" s="299">
        <f>ROUND(SUM(C54:E54)*F53,2)</f>
        <v>0</v>
      </c>
      <c r="G54" s="300">
        <f>SUM(C54:F54)</f>
        <v>0</v>
      </c>
      <c r="H54" s="301">
        <v>0</v>
      </c>
      <c r="I54" s="302">
        <f>G54*H54</f>
        <v>0</v>
      </c>
      <c r="J54" s="299">
        <v>0</v>
      </c>
      <c r="K54" s="299">
        <f>ROUND(J54*K53,2)</f>
        <v>0</v>
      </c>
      <c r="L54" s="299">
        <f>ROUND(J54*L53,2)</f>
        <v>0</v>
      </c>
      <c r="M54" s="299">
        <f>ROUND(SUM(J54:L54)*M53,2)</f>
        <v>0</v>
      </c>
      <c r="N54" s="300">
        <f>SUM(J54:M54)</f>
        <v>0</v>
      </c>
      <c r="O54" s="301">
        <v>0</v>
      </c>
      <c r="P54" s="302">
        <f>N54*O54</f>
        <v>0</v>
      </c>
      <c r="Q54" s="299">
        <v>0</v>
      </c>
      <c r="R54" s="299">
        <f>ROUND(Q54*R53,2)</f>
        <v>0</v>
      </c>
      <c r="S54" s="299">
        <f>ROUND(Q54*S53,2)</f>
        <v>0</v>
      </c>
      <c r="T54" s="299">
        <f>ROUND(SUM(Q54:S54)*T53,2)</f>
        <v>0</v>
      </c>
      <c r="U54" s="300">
        <f>SUM(Q54:T54)</f>
        <v>0</v>
      </c>
      <c r="V54" s="301">
        <v>0</v>
      </c>
      <c r="W54" s="302">
        <f>U54*V54</f>
        <v>0</v>
      </c>
      <c r="X54" s="306">
        <v>0</v>
      </c>
      <c r="Y54" s="306">
        <v>0</v>
      </c>
      <c r="Z54" s="306">
        <v>0</v>
      </c>
      <c r="AA54" s="8">
        <v>0</v>
      </c>
      <c r="AB54" s="8">
        <v>0</v>
      </c>
      <c r="AC54" s="8">
        <v>0</v>
      </c>
      <c r="AD54" s="6">
        <f>SUM(AA54:AC54)</f>
        <v>0</v>
      </c>
      <c r="AE54" s="8">
        <v>0</v>
      </c>
      <c r="AF54" s="8">
        <v>0</v>
      </c>
      <c r="AG54" s="6">
        <f>SUM(X54:Z54,AD54:AF54)</f>
        <v>0</v>
      </c>
      <c r="AH54" s="7">
        <f>SUM(I54,P54,W54, AG54)</f>
        <v>0</v>
      </c>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row>
    <row r="55" spans="1:72" ht="38.25" customHeight="1" x14ac:dyDescent="0.25">
      <c r="A55" s="279" t="s">
        <v>68</v>
      </c>
      <c r="B55" s="280" t="s">
        <v>145</v>
      </c>
      <c r="C55" s="281"/>
      <c r="D55" s="281"/>
      <c r="E55" s="281"/>
      <c r="F55" s="281"/>
      <c r="G55" s="282"/>
      <c r="H55" s="281"/>
      <c r="I55" s="282"/>
      <c r="J55" s="281"/>
      <c r="K55" s="281"/>
      <c r="L55" s="281"/>
      <c r="M55" s="281"/>
      <c r="N55" s="282"/>
      <c r="O55" s="281"/>
      <c r="P55" s="282"/>
      <c r="Q55" s="281"/>
      <c r="R55" s="281"/>
      <c r="S55" s="281"/>
      <c r="T55" s="281"/>
      <c r="U55" s="282"/>
      <c r="V55" s="281"/>
      <c r="W55" s="282"/>
      <c r="X55" s="282"/>
      <c r="Y55" s="283"/>
      <c r="Z55" s="283"/>
      <c r="AA55" s="62"/>
      <c r="AB55" s="62"/>
      <c r="AC55" s="62"/>
      <c r="AD55" s="63"/>
      <c r="AE55" s="62"/>
      <c r="AF55" s="62"/>
      <c r="AG55" s="62"/>
      <c r="AH55" s="64"/>
    </row>
    <row r="56" spans="1:72" s="290" customFormat="1" ht="13" customHeight="1" x14ac:dyDescent="0.25">
      <c r="A56" s="285"/>
      <c r="B56" s="286"/>
      <c r="C56" s="287"/>
      <c r="D56" s="287"/>
      <c r="E56" s="287"/>
      <c r="F56" s="287"/>
      <c r="G56" s="288"/>
      <c r="H56" s="289"/>
      <c r="I56" s="289"/>
      <c r="J56" s="287"/>
      <c r="K56" s="287"/>
      <c r="L56" s="287"/>
      <c r="M56" s="287"/>
      <c r="N56" s="288"/>
      <c r="O56" s="289"/>
      <c r="P56" s="289"/>
      <c r="Q56" s="287"/>
      <c r="R56" s="287"/>
      <c r="S56" s="287"/>
      <c r="T56" s="287"/>
      <c r="U56" s="288"/>
      <c r="V56" s="289"/>
      <c r="W56" s="289"/>
      <c r="X56" s="289"/>
      <c r="Y56" s="289"/>
      <c r="Z56" s="289"/>
      <c r="AA56" s="58"/>
      <c r="AB56" s="58"/>
      <c r="AC56" s="58"/>
      <c r="AD56" s="58"/>
      <c r="AE56" s="58"/>
      <c r="AF56" s="58"/>
      <c r="AG56" s="58"/>
      <c r="AH56" s="57"/>
      <c r="AI56" s="174"/>
      <c r="AJ56" s="174"/>
      <c r="AK56" s="174"/>
      <c r="AL56" s="174"/>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row>
    <row r="57" spans="1:72" s="290" customFormat="1" ht="13" customHeight="1" x14ac:dyDescent="0.25">
      <c r="A57" s="437" t="s">
        <v>146</v>
      </c>
      <c r="B57" s="330" t="s">
        <v>123</v>
      </c>
      <c r="C57" s="293">
        <v>0</v>
      </c>
      <c r="D57" s="293"/>
      <c r="E57" s="293">
        <v>0</v>
      </c>
      <c r="F57" s="293">
        <v>0</v>
      </c>
      <c r="G57" s="303"/>
      <c r="H57" s="295"/>
      <c r="I57" s="310"/>
      <c r="J57" s="293">
        <v>0</v>
      </c>
      <c r="K57" s="293"/>
      <c r="L57" s="293">
        <v>0</v>
      </c>
      <c r="M57" s="293">
        <v>0</v>
      </c>
      <c r="N57" s="303"/>
      <c r="O57" s="295"/>
      <c r="P57" s="310"/>
      <c r="Q57" s="293">
        <v>0</v>
      </c>
      <c r="R57" s="293"/>
      <c r="S57" s="293">
        <v>0</v>
      </c>
      <c r="T57" s="293">
        <v>0</v>
      </c>
      <c r="U57" s="303"/>
      <c r="V57" s="295"/>
      <c r="W57" s="310"/>
      <c r="X57" s="310"/>
      <c r="Y57" s="310"/>
      <c r="Z57" s="310"/>
      <c r="AA57" s="22"/>
      <c r="AB57" s="22"/>
      <c r="AC57" s="22"/>
      <c r="AD57" s="22"/>
      <c r="AE57" s="22"/>
      <c r="AF57" s="22"/>
      <c r="AG57" s="22"/>
      <c r="AH57" s="23"/>
      <c r="AI57" s="174"/>
      <c r="AJ57" s="174"/>
      <c r="AK57" s="174"/>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4"/>
      <c r="BR57" s="174"/>
      <c r="BS57" s="174"/>
      <c r="BT57" s="174"/>
    </row>
    <row r="58" spans="1:72" s="290" customFormat="1" ht="13" customHeight="1" x14ac:dyDescent="0.25">
      <c r="A58" s="438"/>
      <c r="B58" s="331" t="s">
        <v>123</v>
      </c>
      <c r="C58" s="299">
        <v>0</v>
      </c>
      <c r="D58" s="299">
        <f>ROUND(C58*D57,2)</f>
        <v>0</v>
      </c>
      <c r="E58" s="299">
        <f>ROUND(C58*E57,2)</f>
        <v>0</v>
      </c>
      <c r="F58" s="299">
        <f>ROUND(SUM(C58:E58)*F57,2)</f>
        <v>0</v>
      </c>
      <c r="G58" s="300">
        <f>SUM(C58:F58)</f>
        <v>0</v>
      </c>
      <c r="H58" s="301">
        <v>0</v>
      </c>
      <c r="I58" s="302">
        <f>G58*H58</f>
        <v>0</v>
      </c>
      <c r="J58" s="299">
        <v>0</v>
      </c>
      <c r="K58" s="299">
        <f>ROUND(J58*K57,2)</f>
        <v>0</v>
      </c>
      <c r="L58" s="299">
        <f>ROUND(J58*L57,2)</f>
        <v>0</v>
      </c>
      <c r="M58" s="299">
        <f>ROUND(SUM(J58:L58)*M57,2)</f>
        <v>0</v>
      </c>
      <c r="N58" s="300">
        <f>SUM(J58:M58)</f>
        <v>0</v>
      </c>
      <c r="O58" s="301">
        <v>0</v>
      </c>
      <c r="P58" s="302">
        <f>N58*O58</f>
        <v>0</v>
      </c>
      <c r="Q58" s="299">
        <v>0</v>
      </c>
      <c r="R58" s="299">
        <f>ROUND(Q58*R57,2)</f>
        <v>0</v>
      </c>
      <c r="S58" s="299">
        <f>ROUND(Q58*S57,2)</f>
        <v>0</v>
      </c>
      <c r="T58" s="299">
        <f>ROUND(SUM(Q58:S58)*T57,2)</f>
        <v>0</v>
      </c>
      <c r="U58" s="300">
        <f>SUM(Q58:T58)</f>
        <v>0</v>
      </c>
      <c r="V58" s="301">
        <v>0</v>
      </c>
      <c r="W58" s="302">
        <f>U58*V58</f>
        <v>0</v>
      </c>
      <c r="X58" s="302">
        <v>0</v>
      </c>
      <c r="Y58" s="302">
        <v>0</v>
      </c>
      <c r="Z58" s="302">
        <v>0</v>
      </c>
      <c r="AA58" s="6">
        <v>0</v>
      </c>
      <c r="AB58" s="6">
        <v>0</v>
      </c>
      <c r="AC58" s="6">
        <v>0</v>
      </c>
      <c r="AD58" s="6">
        <f>SUM(AA58:AC58)</f>
        <v>0</v>
      </c>
      <c r="AE58" s="6">
        <v>0</v>
      </c>
      <c r="AF58" s="6">
        <v>0</v>
      </c>
      <c r="AG58" s="6">
        <f>SUM(X58:Z58,AD58:AF58)</f>
        <v>0</v>
      </c>
      <c r="AH58" s="7">
        <f>SUM(I58,P58,W58, AG58)</f>
        <v>0</v>
      </c>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4"/>
      <c r="BR58" s="174"/>
      <c r="BS58" s="174"/>
      <c r="BT58" s="174"/>
    </row>
    <row r="59" spans="1:72" s="290" customFormat="1" ht="13" customHeight="1" x14ac:dyDescent="0.25">
      <c r="A59" s="437" t="s">
        <v>147</v>
      </c>
      <c r="B59" s="330" t="s">
        <v>123</v>
      </c>
      <c r="C59" s="293">
        <v>0</v>
      </c>
      <c r="D59" s="293"/>
      <c r="E59" s="293">
        <v>0</v>
      </c>
      <c r="F59" s="293">
        <v>0</v>
      </c>
      <c r="G59" s="332"/>
      <c r="H59" s="301"/>
      <c r="I59" s="310"/>
      <c r="J59" s="293">
        <v>0</v>
      </c>
      <c r="K59" s="293"/>
      <c r="L59" s="293">
        <v>0</v>
      </c>
      <c r="M59" s="293">
        <v>0</v>
      </c>
      <c r="N59" s="332"/>
      <c r="O59" s="301"/>
      <c r="P59" s="310"/>
      <c r="Q59" s="293">
        <v>0</v>
      </c>
      <c r="R59" s="293"/>
      <c r="S59" s="293">
        <v>0</v>
      </c>
      <c r="T59" s="293">
        <v>0</v>
      </c>
      <c r="U59" s="332"/>
      <c r="V59" s="301"/>
      <c r="W59" s="310"/>
      <c r="X59" s="310"/>
      <c r="Y59" s="310"/>
      <c r="Z59" s="310"/>
      <c r="AA59" s="22"/>
      <c r="AB59" s="22"/>
      <c r="AC59" s="22"/>
      <c r="AD59" s="22"/>
      <c r="AE59" s="22"/>
      <c r="AF59" s="22"/>
      <c r="AG59" s="22"/>
      <c r="AH59" s="23"/>
      <c r="AI59" s="174"/>
      <c r="AJ59" s="174"/>
      <c r="AK59" s="174"/>
      <c r="AL59" s="174"/>
      <c r="AM59" s="174"/>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4"/>
      <c r="BR59" s="174"/>
      <c r="BS59" s="174"/>
      <c r="BT59" s="174"/>
    </row>
    <row r="60" spans="1:72" s="290" customFormat="1" ht="13" customHeight="1" x14ac:dyDescent="0.25">
      <c r="A60" s="438"/>
      <c r="B60" s="331" t="s">
        <v>123</v>
      </c>
      <c r="C60" s="299">
        <v>0</v>
      </c>
      <c r="D60" s="299">
        <f>ROUND(C60*D59,2)</f>
        <v>0</v>
      </c>
      <c r="E60" s="299">
        <f>ROUND(C60*E59,2)</f>
        <v>0</v>
      </c>
      <c r="F60" s="299">
        <f>ROUND(SUM(C60:E60)*F59,2)</f>
        <v>0</v>
      </c>
      <c r="G60" s="300">
        <f>SUM(C60:F60)</f>
        <v>0</v>
      </c>
      <c r="H60" s="301">
        <v>0</v>
      </c>
      <c r="I60" s="302">
        <f>G60*H60</f>
        <v>0</v>
      </c>
      <c r="J60" s="299">
        <v>0</v>
      </c>
      <c r="K60" s="299">
        <f>ROUND(J60*K59,2)</f>
        <v>0</v>
      </c>
      <c r="L60" s="299">
        <f>ROUND(J60*L59,2)</f>
        <v>0</v>
      </c>
      <c r="M60" s="299">
        <f>ROUND(SUM(J60:L60)*M59,2)</f>
        <v>0</v>
      </c>
      <c r="N60" s="300">
        <f>SUM(J60:M60)</f>
        <v>0</v>
      </c>
      <c r="O60" s="301">
        <v>0</v>
      </c>
      <c r="P60" s="302">
        <f>N60*O60</f>
        <v>0</v>
      </c>
      <c r="Q60" s="299">
        <v>0</v>
      </c>
      <c r="R60" s="299">
        <f>ROUND(Q60*R59,2)</f>
        <v>0</v>
      </c>
      <c r="S60" s="299">
        <f>ROUND(Q60*S59,2)</f>
        <v>0</v>
      </c>
      <c r="T60" s="299">
        <f>ROUND(SUM(Q60:S60)*T59,2)</f>
        <v>0</v>
      </c>
      <c r="U60" s="300">
        <f>SUM(Q60:T60)</f>
        <v>0</v>
      </c>
      <c r="V60" s="301">
        <v>0</v>
      </c>
      <c r="W60" s="302">
        <f>U60*V60</f>
        <v>0</v>
      </c>
      <c r="X60" s="302">
        <v>0</v>
      </c>
      <c r="Y60" s="302">
        <v>0</v>
      </c>
      <c r="Z60" s="302">
        <v>0</v>
      </c>
      <c r="AA60" s="6">
        <v>0</v>
      </c>
      <c r="AB60" s="6">
        <v>0</v>
      </c>
      <c r="AC60" s="6">
        <v>0</v>
      </c>
      <c r="AD60" s="6">
        <f>SUM(AA60:AC60)</f>
        <v>0</v>
      </c>
      <c r="AE60" s="6">
        <v>0</v>
      </c>
      <c r="AF60" s="6">
        <v>0</v>
      </c>
      <c r="AG60" s="6">
        <f>SUM(X60:Z60,AD60:AF60)</f>
        <v>0</v>
      </c>
      <c r="AH60" s="7">
        <f>SUM(I60,P60,W60, AG60)</f>
        <v>0</v>
      </c>
      <c r="AI60" s="174"/>
      <c r="AJ60" s="174"/>
      <c r="AK60" s="174"/>
      <c r="AL60" s="174"/>
      <c r="AM60" s="174"/>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4"/>
      <c r="BR60" s="174"/>
      <c r="BS60" s="174"/>
      <c r="BT60" s="174"/>
    </row>
    <row r="61" spans="1:72" s="290" customFormat="1" ht="12.75" customHeight="1" x14ac:dyDescent="0.25">
      <c r="A61" s="437" t="s">
        <v>148</v>
      </c>
      <c r="B61" s="330" t="s">
        <v>123</v>
      </c>
      <c r="C61" s="293">
        <v>0</v>
      </c>
      <c r="D61" s="293"/>
      <c r="E61" s="293">
        <v>0</v>
      </c>
      <c r="F61" s="293">
        <v>0</v>
      </c>
      <c r="G61" s="332"/>
      <c r="H61" s="301"/>
      <c r="I61" s="310"/>
      <c r="J61" s="293">
        <v>0</v>
      </c>
      <c r="K61" s="293"/>
      <c r="L61" s="293">
        <v>0</v>
      </c>
      <c r="M61" s="293">
        <v>0</v>
      </c>
      <c r="N61" s="332"/>
      <c r="O61" s="301"/>
      <c r="P61" s="310"/>
      <c r="Q61" s="293">
        <v>0</v>
      </c>
      <c r="R61" s="293"/>
      <c r="S61" s="293">
        <v>0</v>
      </c>
      <c r="T61" s="293">
        <v>0</v>
      </c>
      <c r="U61" s="332"/>
      <c r="V61" s="301"/>
      <c r="W61" s="310"/>
      <c r="X61" s="310"/>
      <c r="Y61" s="310"/>
      <c r="Z61" s="310"/>
      <c r="AA61" s="22"/>
      <c r="AB61" s="22"/>
      <c r="AC61" s="22"/>
      <c r="AD61" s="22"/>
      <c r="AE61" s="22"/>
      <c r="AF61" s="22"/>
      <c r="AG61" s="22"/>
      <c r="AH61" s="23"/>
      <c r="AI61" s="174"/>
      <c r="AJ61" s="174"/>
      <c r="AK61" s="174"/>
      <c r="AL61" s="174"/>
      <c r="AM61" s="174"/>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c r="BN61" s="174"/>
      <c r="BO61" s="174"/>
      <c r="BP61" s="174"/>
      <c r="BQ61" s="174"/>
      <c r="BR61" s="174"/>
      <c r="BS61" s="174"/>
      <c r="BT61" s="174"/>
    </row>
    <row r="62" spans="1:72" s="290" customFormat="1" ht="13" customHeight="1" x14ac:dyDescent="0.25">
      <c r="A62" s="438"/>
      <c r="B62" s="331" t="s">
        <v>123</v>
      </c>
      <c r="C62" s="299">
        <v>0</v>
      </c>
      <c r="D62" s="299">
        <f>ROUND(C62*D61,2)</f>
        <v>0</v>
      </c>
      <c r="E62" s="299">
        <f>ROUND(C62*E61,2)</f>
        <v>0</v>
      </c>
      <c r="F62" s="299">
        <f>ROUND(SUM(C62:E62)*F61,2)</f>
        <v>0</v>
      </c>
      <c r="G62" s="300">
        <f>SUM(C62:F62)</f>
        <v>0</v>
      </c>
      <c r="H62" s="301">
        <v>0</v>
      </c>
      <c r="I62" s="302">
        <f>G62*H62</f>
        <v>0</v>
      </c>
      <c r="J62" s="299">
        <v>0</v>
      </c>
      <c r="K62" s="299">
        <f>ROUND(J62*K61,2)</f>
        <v>0</v>
      </c>
      <c r="L62" s="299">
        <f>ROUND(J62*L61,2)</f>
        <v>0</v>
      </c>
      <c r="M62" s="299">
        <f>ROUND(SUM(J62:L62)*M61,2)</f>
        <v>0</v>
      </c>
      <c r="N62" s="300">
        <f>SUM(J62:M62)</f>
        <v>0</v>
      </c>
      <c r="O62" s="301">
        <v>0</v>
      </c>
      <c r="P62" s="302">
        <f>N62*O62</f>
        <v>0</v>
      </c>
      <c r="Q62" s="299">
        <v>0</v>
      </c>
      <c r="R62" s="299">
        <f>ROUND(Q62*R61,2)</f>
        <v>0</v>
      </c>
      <c r="S62" s="299">
        <f>ROUND(Q62*S61,2)</f>
        <v>0</v>
      </c>
      <c r="T62" s="299">
        <f>ROUND(SUM(Q62:S62)*T61,2)</f>
        <v>0</v>
      </c>
      <c r="U62" s="300">
        <f>SUM(Q62:T62)</f>
        <v>0</v>
      </c>
      <c r="V62" s="301">
        <v>0</v>
      </c>
      <c r="W62" s="302">
        <f>U62*V62</f>
        <v>0</v>
      </c>
      <c r="X62" s="302">
        <f>'Base, OY1 &amp; OY2 Travel'!M36</f>
        <v>0</v>
      </c>
      <c r="Y62" s="302">
        <v>0</v>
      </c>
      <c r="Z62" s="302">
        <v>0</v>
      </c>
      <c r="AA62" s="6">
        <v>0</v>
      </c>
      <c r="AB62" s="6">
        <v>0</v>
      </c>
      <c r="AC62" s="6">
        <v>0</v>
      </c>
      <c r="AD62" s="6">
        <f>SUM(AA62:AC62)</f>
        <v>0</v>
      </c>
      <c r="AE62" s="6">
        <v>0</v>
      </c>
      <c r="AF62" s="6">
        <v>0</v>
      </c>
      <c r="AG62" s="6">
        <f>SUM(X62:Z62,AD62:AF62)</f>
        <v>0</v>
      </c>
      <c r="AH62" s="7">
        <f>SUM(I62,P62,W62, AG62)</f>
        <v>0</v>
      </c>
      <c r="AI62" s="174"/>
      <c r="AJ62" s="174"/>
      <c r="AK62" s="174"/>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4"/>
      <c r="BR62" s="174"/>
      <c r="BS62" s="174"/>
      <c r="BT62" s="174"/>
    </row>
    <row r="63" spans="1:72" s="321" customFormat="1" ht="12.5" x14ac:dyDescent="0.25">
      <c r="A63" s="437" t="s">
        <v>149</v>
      </c>
      <c r="B63" s="330" t="s">
        <v>123</v>
      </c>
      <c r="C63" s="293">
        <v>0</v>
      </c>
      <c r="D63" s="293"/>
      <c r="E63" s="293">
        <v>0</v>
      </c>
      <c r="F63" s="293">
        <v>0</v>
      </c>
      <c r="G63" s="295"/>
      <c r="H63" s="333"/>
      <c r="I63" s="334"/>
      <c r="J63" s="293">
        <v>0</v>
      </c>
      <c r="K63" s="293"/>
      <c r="L63" s="293">
        <v>0</v>
      </c>
      <c r="M63" s="293">
        <v>0</v>
      </c>
      <c r="N63" s="295"/>
      <c r="O63" s="333"/>
      <c r="P63" s="334"/>
      <c r="Q63" s="293">
        <v>0</v>
      </c>
      <c r="R63" s="293"/>
      <c r="S63" s="293">
        <v>0</v>
      </c>
      <c r="T63" s="293">
        <v>0</v>
      </c>
      <c r="U63" s="295"/>
      <c r="V63" s="333"/>
      <c r="W63" s="334"/>
      <c r="X63" s="335"/>
      <c r="Y63" s="334"/>
      <c r="Z63" s="334"/>
      <c r="AA63" s="32"/>
      <c r="AB63" s="32"/>
      <c r="AC63" s="32"/>
      <c r="AD63" s="334"/>
      <c r="AE63" s="32"/>
      <c r="AF63" s="31"/>
      <c r="AG63" s="31"/>
      <c r="AH63" s="32"/>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4"/>
      <c r="BR63" s="174"/>
      <c r="BS63" s="174"/>
      <c r="BT63" s="174"/>
    </row>
    <row r="64" spans="1:72" s="290" customFormat="1" ht="12" thickBot="1" x14ac:dyDescent="0.3">
      <c r="A64" s="438"/>
      <c r="B64" s="336" t="s">
        <v>123</v>
      </c>
      <c r="C64" s="299">
        <v>0</v>
      </c>
      <c r="D64" s="299">
        <f>ROUND(C64*D63,2)</f>
        <v>0</v>
      </c>
      <c r="E64" s="299">
        <f>ROUND(C64*E63,2)</f>
        <v>0</v>
      </c>
      <c r="F64" s="299">
        <f>ROUND(SUM(C64:E64)*F63,2)</f>
        <v>0</v>
      </c>
      <c r="G64" s="300">
        <f>SUM(C64:F64)</f>
        <v>0</v>
      </c>
      <c r="H64" s="301">
        <v>0</v>
      </c>
      <c r="I64" s="302">
        <f>G64*H64</f>
        <v>0</v>
      </c>
      <c r="J64" s="299">
        <v>0</v>
      </c>
      <c r="K64" s="299">
        <f>ROUND(J64*K63,2)</f>
        <v>0</v>
      </c>
      <c r="L64" s="299">
        <f>ROUND(J64*L63,2)</f>
        <v>0</v>
      </c>
      <c r="M64" s="299">
        <f>ROUND(SUM(J64:L64)*M63,2)</f>
        <v>0</v>
      </c>
      <c r="N64" s="300">
        <f>SUM(J64:M64)</f>
        <v>0</v>
      </c>
      <c r="O64" s="301">
        <v>0</v>
      </c>
      <c r="P64" s="302">
        <f>N64*O64</f>
        <v>0</v>
      </c>
      <c r="Q64" s="299">
        <v>0</v>
      </c>
      <c r="R64" s="299">
        <f>ROUND(Q64*R63,2)</f>
        <v>0</v>
      </c>
      <c r="S64" s="299">
        <f>ROUND(Q64*S63,2)</f>
        <v>0</v>
      </c>
      <c r="T64" s="299">
        <f>ROUND(SUM(Q64:S64)*T63,2)</f>
        <v>0</v>
      </c>
      <c r="U64" s="300">
        <f>SUM(Q64:T64)</f>
        <v>0</v>
      </c>
      <c r="V64" s="301">
        <v>0</v>
      </c>
      <c r="W64" s="302">
        <f>U64*V64</f>
        <v>0</v>
      </c>
      <c r="X64" s="310">
        <v>0</v>
      </c>
      <c r="Y64" s="310">
        <v>0</v>
      </c>
      <c r="Z64" s="310">
        <v>0</v>
      </c>
      <c r="AA64" s="22">
        <v>0</v>
      </c>
      <c r="AB64" s="22">
        <v>0</v>
      </c>
      <c r="AC64" s="22">
        <v>0</v>
      </c>
      <c r="AD64" s="337">
        <f>SUM(AA64:AC64)</f>
        <v>0</v>
      </c>
      <c r="AE64" s="22">
        <v>0</v>
      </c>
      <c r="AF64" s="22">
        <v>0</v>
      </c>
      <c r="AG64" s="22">
        <f>SUM(X64:Z64,AD64:AF64)</f>
        <v>0</v>
      </c>
      <c r="AH64" s="410">
        <f>SUM(I64,P64,W64, AG64)</f>
        <v>0</v>
      </c>
      <c r="AI64" s="174"/>
      <c r="AJ64" s="174"/>
      <c r="AK64" s="174"/>
      <c r="AL64" s="174"/>
      <c r="AM64" s="174"/>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4"/>
      <c r="BR64" s="174"/>
      <c r="BS64" s="174"/>
      <c r="BT64" s="174"/>
    </row>
    <row r="65" spans="1:34" ht="11" thickBot="1" x14ac:dyDescent="0.3">
      <c r="A65" s="338" t="s">
        <v>154</v>
      </c>
      <c r="B65" s="339"/>
      <c r="C65" s="340"/>
      <c r="D65" s="340"/>
      <c r="E65" s="341"/>
      <c r="F65" s="341"/>
      <c r="G65" s="342"/>
      <c r="H65" s="343">
        <f t="shared" ref="H65:AH65" si="0">SUM(H5:H64)</f>
        <v>0</v>
      </c>
      <c r="I65" s="344">
        <f t="shared" si="0"/>
        <v>0</v>
      </c>
      <c r="J65" s="340"/>
      <c r="K65" s="340"/>
      <c r="L65" s="341"/>
      <c r="M65" s="341"/>
      <c r="N65" s="342"/>
      <c r="O65" s="343">
        <f t="shared" ref="O65:P65" si="1">SUM(O5:O64)</f>
        <v>0</v>
      </c>
      <c r="P65" s="344">
        <f t="shared" si="1"/>
        <v>0</v>
      </c>
      <c r="Q65" s="340"/>
      <c r="R65" s="340"/>
      <c r="S65" s="341"/>
      <c r="T65" s="341"/>
      <c r="U65" s="342"/>
      <c r="V65" s="343">
        <f t="shared" ref="V65:W65" si="2">SUM(V5:V64)</f>
        <v>0</v>
      </c>
      <c r="W65" s="344">
        <f t="shared" si="2"/>
        <v>0</v>
      </c>
      <c r="X65" s="344">
        <f t="shared" si="0"/>
        <v>0</v>
      </c>
      <c r="Y65" s="344">
        <f t="shared" ref="Y65" si="3">SUM(Y5:Y64)</f>
        <v>0</v>
      </c>
      <c r="Z65" s="344">
        <f t="shared" si="0"/>
        <v>0</v>
      </c>
      <c r="AA65" s="344">
        <f t="shared" ref="AA65:AB65" si="4">SUM(AA5:AA64)</f>
        <v>0</v>
      </c>
      <c r="AB65" s="344">
        <f t="shared" si="4"/>
        <v>0</v>
      </c>
      <c r="AC65" s="344">
        <f t="shared" si="0"/>
        <v>0</v>
      </c>
      <c r="AD65" s="344">
        <f t="shared" ref="AD65" si="5">SUM(AD5:AD64)</f>
        <v>0</v>
      </c>
      <c r="AE65" s="344">
        <f t="shared" si="0"/>
        <v>0</v>
      </c>
      <c r="AF65" s="344">
        <f t="shared" si="0"/>
        <v>0</v>
      </c>
      <c r="AG65" s="344">
        <f t="shared" si="0"/>
        <v>0</v>
      </c>
      <c r="AH65" s="344">
        <f t="shared" si="0"/>
        <v>0</v>
      </c>
    </row>
    <row r="66" spans="1:34" ht="13" customHeight="1" x14ac:dyDescent="0.2">
      <c r="E66" s="345"/>
      <c r="F66" s="345"/>
      <c r="H66" s="346"/>
      <c r="I66" s="346"/>
      <c r="L66" s="345"/>
      <c r="M66" s="345"/>
      <c r="O66" s="346"/>
      <c r="P66" s="346"/>
      <c r="S66" s="345"/>
      <c r="T66" s="345"/>
      <c r="V66" s="346"/>
      <c r="W66" s="346"/>
      <c r="Y66" s="346"/>
      <c r="Z66" s="346"/>
      <c r="AA66" s="346"/>
      <c r="AB66" s="346"/>
      <c r="AC66" s="346"/>
      <c r="AD66" s="346"/>
      <c r="AF66" s="346"/>
      <c r="AG66" s="346"/>
    </row>
    <row r="67" spans="1:34" ht="6" customHeight="1" x14ac:dyDescent="0.2"/>
  </sheetData>
  <mergeCells count="12">
    <mergeCell ref="B1:W1"/>
    <mergeCell ref="X1:AG1"/>
    <mergeCell ref="C2:F2"/>
    <mergeCell ref="J2:M2"/>
    <mergeCell ref="Q2:T2"/>
    <mergeCell ref="AA2:AC2"/>
    <mergeCell ref="X2:Z2"/>
    <mergeCell ref="A30:A31"/>
    <mergeCell ref="A57:A58"/>
    <mergeCell ref="A59:A60"/>
    <mergeCell ref="A61:A62"/>
    <mergeCell ref="A63:A64"/>
  </mergeCells>
  <printOptions horizontalCentered="1"/>
  <pageMargins left="0.17" right="0" top="0.63" bottom="0.36" header="0.28999999999999998" footer="0.18"/>
  <pageSetup paperSize="5" scale="53" fitToHeight="2" orientation="landscape" r:id="rId1"/>
  <headerFooter alignWithMargins="0">
    <oddHeader>&amp;F</oddHeader>
    <oddFooter>Page &amp;P&amp;R&amp;A</oddFooter>
  </headerFooter>
  <colBreaks count="1" manualBreakCount="1">
    <brk id="2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1"/>
  <sheetViews>
    <sheetView zoomScaleNormal="100" zoomScaleSheetLayoutView="100" workbookViewId="0">
      <selection activeCell="M4" sqref="M4"/>
    </sheetView>
  </sheetViews>
  <sheetFormatPr defaultColWidth="9.1796875" defaultRowHeight="11.5" x14ac:dyDescent="0.25"/>
  <cols>
    <col min="1" max="1" width="11.453125" style="351" customWidth="1"/>
    <col min="2" max="2" width="21.54296875" style="361" customWidth="1"/>
    <col min="3" max="3" width="16.7265625" style="351" customWidth="1"/>
    <col min="4" max="4" width="25.81640625" style="351" customWidth="1"/>
    <col min="5" max="5" width="10.1796875" style="351" customWidth="1"/>
    <col min="6" max="7" width="10.26953125" style="351" customWidth="1"/>
    <col min="8" max="8" width="8" style="351" bestFit="1" customWidth="1"/>
    <col min="9" max="9" width="8.7265625" style="351" bestFit="1" customWidth="1"/>
    <col min="10" max="10" width="7.453125" style="351" bestFit="1" customWidth="1"/>
    <col min="11" max="11" width="7.453125" style="351" customWidth="1"/>
    <col min="12" max="12" width="8.26953125" style="351" customWidth="1"/>
    <col min="13" max="13" width="12.453125" style="351" customWidth="1"/>
    <col min="14" max="16384" width="9.1796875" style="351"/>
  </cols>
  <sheetData>
    <row r="1" spans="1:20" ht="12.75" customHeight="1" x14ac:dyDescent="0.3">
      <c r="A1" s="476" t="s">
        <v>156</v>
      </c>
      <c r="B1" s="477"/>
      <c r="C1" s="477"/>
      <c r="D1" s="477"/>
      <c r="E1" s="477"/>
      <c r="F1" s="477"/>
      <c r="G1" s="477"/>
      <c r="H1" s="477"/>
      <c r="I1" s="477"/>
      <c r="J1" s="477"/>
      <c r="K1" s="477"/>
      <c r="L1" s="477"/>
      <c r="M1" s="478"/>
      <c r="N1" s="362" t="s">
        <v>157</v>
      </c>
      <c r="O1" s="363"/>
      <c r="P1" s="363"/>
      <c r="Q1" s="363"/>
      <c r="R1" s="363"/>
      <c r="S1" s="363"/>
      <c r="T1" s="364"/>
    </row>
    <row r="2" spans="1:20" ht="13.5" customHeight="1" x14ac:dyDescent="0.3">
      <c r="A2" s="479"/>
      <c r="B2" s="480"/>
      <c r="C2" s="480"/>
      <c r="D2" s="480"/>
      <c r="E2" s="480"/>
      <c r="F2" s="480"/>
      <c r="G2" s="480"/>
      <c r="H2" s="480"/>
      <c r="I2" s="480"/>
      <c r="J2" s="480"/>
      <c r="K2" s="480"/>
      <c r="L2" s="480"/>
      <c r="M2" s="481"/>
      <c r="N2" s="365" t="s">
        <v>158</v>
      </c>
      <c r="O2" s="366"/>
      <c r="P2" s="367">
        <v>1</v>
      </c>
      <c r="Q2" s="366" t="s">
        <v>159</v>
      </c>
      <c r="R2" s="366"/>
      <c r="S2" s="368"/>
      <c r="T2" s="369"/>
    </row>
    <row r="3" spans="1:20" s="353" customFormat="1" ht="36" customHeight="1" thickBot="1" x14ac:dyDescent="0.35">
      <c r="A3" s="96" t="s">
        <v>160</v>
      </c>
      <c r="B3" s="97" t="s">
        <v>161</v>
      </c>
      <c r="C3" s="97" t="s">
        <v>162</v>
      </c>
      <c r="D3" s="97" t="s">
        <v>163</v>
      </c>
      <c r="E3" s="97" t="s">
        <v>164</v>
      </c>
      <c r="F3" s="97" t="s">
        <v>165</v>
      </c>
      <c r="G3" s="97" t="s">
        <v>166</v>
      </c>
      <c r="H3" s="97" t="s">
        <v>167</v>
      </c>
      <c r="I3" s="97" t="s">
        <v>168</v>
      </c>
      <c r="J3" s="97" t="s">
        <v>169</v>
      </c>
      <c r="K3" s="97" t="s">
        <v>170</v>
      </c>
      <c r="L3" s="97" t="s">
        <v>171</v>
      </c>
      <c r="M3" s="98" t="s">
        <v>52</v>
      </c>
      <c r="N3" s="365" t="s">
        <v>172</v>
      </c>
      <c r="O3" s="366"/>
      <c r="P3" s="370">
        <v>0.51</v>
      </c>
      <c r="Q3" s="366" t="s">
        <v>173</v>
      </c>
      <c r="R3" s="371">
        <v>10</v>
      </c>
      <c r="S3" s="368"/>
      <c r="T3" s="352"/>
    </row>
    <row r="4" spans="1:20" s="353" customFormat="1" ht="15" customHeight="1" thickTop="1" x14ac:dyDescent="0.3">
      <c r="A4" s="487" t="s">
        <v>61</v>
      </c>
      <c r="B4" s="94" t="s">
        <v>174</v>
      </c>
      <c r="C4" s="81">
        <v>1</v>
      </c>
      <c r="D4" s="80" t="s">
        <v>175</v>
      </c>
      <c r="E4" s="81">
        <v>0</v>
      </c>
      <c r="F4" s="77">
        <v>0</v>
      </c>
      <c r="G4" s="77">
        <v>0</v>
      </c>
      <c r="H4" s="69">
        <f>0.75*G4</f>
        <v>0</v>
      </c>
      <c r="I4" s="69">
        <v>0</v>
      </c>
      <c r="J4" s="77">
        <v>0</v>
      </c>
      <c r="K4" s="95">
        <f>($P$6+$S$4)*C4*E4</f>
        <v>0</v>
      </c>
      <c r="L4" s="68">
        <f>$P$2*E4*(C4/2)</f>
        <v>0</v>
      </c>
      <c r="M4" s="70">
        <f>(((E4*F4)+(2*H4)+((E4-2)*G4)+I4+J4+K4)*C4)+ L4</f>
        <v>0</v>
      </c>
      <c r="N4" s="365" t="s">
        <v>176</v>
      </c>
      <c r="O4" s="366"/>
      <c r="P4" s="372" t="s">
        <v>177</v>
      </c>
      <c r="Q4" s="366"/>
      <c r="R4" s="366"/>
      <c r="S4" s="367">
        <v>1</v>
      </c>
      <c r="T4" s="352" t="s">
        <v>178</v>
      </c>
    </row>
    <row r="5" spans="1:20" s="353" customFormat="1" ht="15.75" customHeight="1" x14ac:dyDescent="0.3">
      <c r="A5" s="464"/>
      <c r="B5" s="71" t="s">
        <v>128</v>
      </c>
      <c r="C5" s="67">
        <v>1</v>
      </c>
      <c r="D5" s="66" t="s">
        <v>179</v>
      </c>
      <c r="E5" s="67">
        <v>0</v>
      </c>
      <c r="F5" s="68">
        <v>0</v>
      </c>
      <c r="G5" s="68">
        <v>0</v>
      </c>
      <c r="H5" s="69">
        <f>0.75*G5</f>
        <v>0</v>
      </c>
      <c r="I5" s="69">
        <v>0</v>
      </c>
      <c r="J5" s="68">
        <v>0</v>
      </c>
      <c r="K5" s="95">
        <f t="shared" ref="K5:K6" si="0">($P$6+$S$4)*C5*E5</f>
        <v>0</v>
      </c>
      <c r="L5" s="68">
        <f>$P$2*E5*(C5/2)</f>
        <v>0</v>
      </c>
      <c r="M5" s="70">
        <f t="shared" ref="M5:M6" si="1">(((E5*F5)+(2*H5)+((E5-2)*G5)+I5+J5+K5)*C5)+ L5</f>
        <v>0</v>
      </c>
      <c r="N5" s="365"/>
      <c r="O5" s="366"/>
      <c r="P5" s="372" t="s">
        <v>180</v>
      </c>
      <c r="Q5" s="366"/>
      <c r="R5" s="366"/>
      <c r="S5" s="366"/>
      <c r="T5" s="352"/>
    </row>
    <row r="6" spans="1:20" ht="12.5" thickBot="1" x14ac:dyDescent="0.35">
      <c r="A6" s="464"/>
      <c r="B6" s="65" t="s">
        <v>134</v>
      </c>
      <c r="C6" s="67">
        <v>1</v>
      </c>
      <c r="D6" s="66" t="s">
        <v>181</v>
      </c>
      <c r="E6" s="67">
        <v>0</v>
      </c>
      <c r="F6" s="99">
        <v>0</v>
      </c>
      <c r="G6" s="99">
        <v>0</v>
      </c>
      <c r="H6" s="100">
        <f>0.75*G6</f>
        <v>0</v>
      </c>
      <c r="I6" s="100">
        <v>0</v>
      </c>
      <c r="J6" s="99">
        <v>0</v>
      </c>
      <c r="K6" s="95">
        <f t="shared" si="0"/>
        <v>0</v>
      </c>
      <c r="L6" s="68">
        <f>$P$2*E6*(C6/2)</f>
        <v>0</v>
      </c>
      <c r="M6" s="70">
        <f t="shared" si="1"/>
        <v>0</v>
      </c>
      <c r="N6" s="365"/>
      <c r="O6" s="366"/>
      <c r="P6" s="373">
        <v>1</v>
      </c>
      <c r="Q6" s="366" t="s">
        <v>182</v>
      </c>
      <c r="R6" s="366"/>
      <c r="S6" s="374"/>
      <c r="T6" s="369"/>
    </row>
    <row r="7" spans="1:20" ht="12.5" thickBot="1" x14ac:dyDescent="0.35">
      <c r="A7" s="465"/>
      <c r="B7" s="72"/>
      <c r="C7" s="73"/>
      <c r="D7" s="73"/>
      <c r="E7" s="74"/>
      <c r="F7" s="466" t="s">
        <v>183</v>
      </c>
      <c r="G7" s="467"/>
      <c r="H7" s="467"/>
      <c r="I7" s="467"/>
      <c r="J7" s="468"/>
      <c r="K7" s="168"/>
      <c r="L7" s="75"/>
      <c r="M7" s="76">
        <f>SUM(M4:M6)</f>
        <v>0</v>
      </c>
      <c r="N7" s="375" t="s">
        <v>184</v>
      </c>
      <c r="O7" s="376"/>
      <c r="P7" s="377" t="s">
        <v>185</v>
      </c>
      <c r="Q7" s="376"/>
      <c r="R7" s="376"/>
      <c r="S7" s="354"/>
      <c r="T7" s="369"/>
    </row>
    <row r="8" spans="1:20" ht="3" customHeight="1" x14ac:dyDescent="0.3">
      <c r="A8" s="483"/>
      <c r="B8" s="484"/>
      <c r="C8" s="484"/>
      <c r="D8" s="484"/>
      <c r="E8" s="484"/>
      <c r="F8" s="485"/>
      <c r="G8" s="485"/>
      <c r="H8" s="485"/>
      <c r="I8" s="485"/>
      <c r="J8" s="485"/>
      <c r="K8" s="484"/>
      <c r="L8" s="484"/>
      <c r="M8" s="486"/>
      <c r="N8" s="365"/>
      <c r="O8" s="366"/>
      <c r="P8" s="372" t="s">
        <v>186</v>
      </c>
      <c r="Q8" s="366"/>
      <c r="R8" s="366"/>
      <c r="S8" s="354"/>
      <c r="T8" s="369"/>
    </row>
    <row r="9" spans="1:20" ht="12.5" thickBot="1" x14ac:dyDescent="0.35">
      <c r="A9" s="473" t="s">
        <v>187</v>
      </c>
      <c r="B9" s="71" t="s">
        <v>134</v>
      </c>
      <c r="C9" s="67">
        <v>1</v>
      </c>
      <c r="D9" s="66" t="s">
        <v>188</v>
      </c>
      <c r="E9" s="67">
        <v>0</v>
      </c>
      <c r="F9" s="68">
        <v>0</v>
      </c>
      <c r="G9" s="77">
        <v>0</v>
      </c>
      <c r="H9" s="69">
        <f>0.75*G9</f>
        <v>0</v>
      </c>
      <c r="I9" s="69">
        <v>0</v>
      </c>
      <c r="J9" s="78">
        <v>0</v>
      </c>
      <c r="K9" s="95">
        <f t="shared" ref="K9:K10" si="2">($P$6+$S$4)*C9*E9</f>
        <v>0</v>
      </c>
      <c r="L9" s="68">
        <f t="shared" ref="L9" si="3">$P$2*E9*(C9/2)</f>
        <v>0</v>
      </c>
      <c r="M9" s="70">
        <f t="shared" ref="M9:M10" si="4">(((E9*F9)+(2*H9)+((E9-2)*G9)+I9+J9+K9)*C9)+ L9</f>
        <v>0</v>
      </c>
      <c r="N9" s="378" t="s">
        <v>189</v>
      </c>
      <c r="O9" s="379"/>
      <c r="P9" s="380" t="s">
        <v>190</v>
      </c>
      <c r="Q9" s="379"/>
      <c r="R9" s="379"/>
      <c r="S9" s="355"/>
      <c r="T9" s="381"/>
    </row>
    <row r="10" spans="1:20" x14ac:dyDescent="0.25">
      <c r="A10" s="474"/>
      <c r="B10" s="71" t="s">
        <v>148</v>
      </c>
      <c r="C10" s="67">
        <v>1</v>
      </c>
      <c r="D10" s="66" t="s">
        <v>191</v>
      </c>
      <c r="E10" s="67">
        <v>0</v>
      </c>
      <c r="F10" s="68">
        <v>0</v>
      </c>
      <c r="G10" s="77">
        <v>0</v>
      </c>
      <c r="H10" s="69">
        <f>0.75*G10</f>
        <v>0</v>
      </c>
      <c r="I10" s="69">
        <v>0</v>
      </c>
      <c r="J10" s="79">
        <v>0</v>
      </c>
      <c r="K10" s="95">
        <f t="shared" si="2"/>
        <v>0</v>
      </c>
      <c r="L10" s="68">
        <f>$P$2*E10*(ROUNDUP(C10/2,0))</f>
        <v>0</v>
      </c>
      <c r="M10" s="70">
        <f t="shared" si="4"/>
        <v>0</v>
      </c>
      <c r="N10" s="376"/>
      <c r="O10" s="376"/>
      <c r="P10" s="376"/>
      <c r="Q10" s="376"/>
      <c r="R10" s="376"/>
      <c r="S10" s="376"/>
      <c r="T10" s="376"/>
    </row>
    <row r="11" spans="1:20" x14ac:dyDescent="0.25">
      <c r="A11" s="475"/>
      <c r="B11" s="72"/>
      <c r="C11" s="73"/>
      <c r="D11" s="73"/>
      <c r="E11" s="74"/>
      <c r="F11" s="482" t="s">
        <v>192</v>
      </c>
      <c r="G11" s="482"/>
      <c r="H11" s="482"/>
      <c r="I11" s="482"/>
      <c r="J11" s="482"/>
      <c r="K11" s="168"/>
      <c r="L11" s="75"/>
      <c r="M11" s="76">
        <f>SUM(M9:M10)</f>
        <v>0</v>
      </c>
      <c r="N11" s="376"/>
      <c r="O11" s="376"/>
      <c r="P11" s="376"/>
      <c r="Q11" s="376"/>
      <c r="R11" s="376"/>
      <c r="S11" s="376"/>
      <c r="T11" s="376"/>
    </row>
    <row r="12" spans="1:20" ht="16.5" customHeight="1" thickBot="1" x14ac:dyDescent="0.3">
      <c r="A12" s="454" t="s">
        <v>193</v>
      </c>
      <c r="B12" s="455"/>
      <c r="C12" s="455"/>
      <c r="D12" s="455"/>
      <c r="E12" s="456"/>
      <c r="F12" s="356"/>
      <c r="G12" s="356"/>
      <c r="H12" s="356"/>
      <c r="I12" s="356"/>
      <c r="J12" s="356"/>
      <c r="K12" s="356"/>
      <c r="L12" s="356"/>
      <c r="M12" s="82">
        <f>SUM(M4:M6,M9:M10)</f>
        <v>0</v>
      </c>
      <c r="N12" s="376"/>
      <c r="O12" s="376"/>
      <c r="P12" s="376"/>
      <c r="Q12" s="376"/>
      <c r="R12" s="376"/>
      <c r="S12" s="376"/>
      <c r="T12" s="376"/>
    </row>
    <row r="13" spans="1:20" ht="7.5" customHeight="1" thickBot="1" x14ac:dyDescent="0.3">
      <c r="B13" s="357"/>
      <c r="C13" s="358"/>
      <c r="D13" s="358"/>
      <c r="E13" s="358"/>
      <c r="F13" s="358"/>
      <c r="G13" s="358"/>
      <c r="H13" s="358"/>
      <c r="I13" s="358"/>
      <c r="J13" s="358"/>
      <c r="K13" s="358"/>
      <c r="L13" s="358"/>
      <c r="M13" s="358"/>
      <c r="N13" s="376"/>
      <c r="O13" s="376"/>
      <c r="P13" s="376"/>
      <c r="Q13" s="376"/>
      <c r="R13" s="376"/>
      <c r="S13" s="376"/>
      <c r="T13" s="376"/>
    </row>
    <row r="14" spans="1:20" x14ac:dyDescent="0.25">
      <c r="A14" s="457" t="s">
        <v>194</v>
      </c>
      <c r="B14" s="458"/>
      <c r="C14" s="458"/>
      <c r="D14" s="458"/>
      <c r="E14" s="458"/>
      <c r="F14" s="458"/>
      <c r="G14" s="458"/>
      <c r="H14" s="458"/>
      <c r="I14" s="458"/>
      <c r="J14" s="458"/>
      <c r="K14" s="458"/>
      <c r="L14" s="458"/>
      <c r="M14" s="459"/>
      <c r="N14" s="376"/>
      <c r="O14" s="376"/>
      <c r="P14" s="376"/>
      <c r="Q14" s="376"/>
      <c r="R14" s="376"/>
      <c r="S14" s="376"/>
      <c r="T14" s="376"/>
    </row>
    <row r="15" spans="1:20" x14ac:dyDescent="0.25">
      <c r="A15" s="460"/>
      <c r="B15" s="461"/>
      <c r="C15" s="461"/>
      <c r="D15" s="461"/>
      <c r="E15" s="461"/>
      <c r="F15" s="461"/>
      <c r="G15" s="461"/>
      <c r="H15" s="461"/>
      <c r="I15" s="461"/>
      <c r="J15" s="461"/>
      <c r="K15" s="461"/>
      <c r="L15" s="461"/>
      <c r="M15" s="462"/>
      <c r="N15" s="376"/>
      <c r="O15" s="376"/>
      <c r="P15" s="376"/>
      <c r="Q15" s="376"/>
      <c r="R15" s="376"/>
      <c r="S15" s="376"/>
      <c r="T15" s="376"/>
    </row>
    <row r="16" spans="1:20" ht="39.75" customHeight="1" thickBot="1" x14ac:dyDescent="0.3">
      <c r="A16" s="96" t="s">
        <v>160</v>
      </c>
      <c r="B16" s="97" t="s">
        <v>161</v>
      </c>
      <c r="C16" s="97" t="s">
        <v>162</v>
      </c>
      <c r="D16" s="97" t="s">
        <v>163</v>
      </c>
      <c r="E16" s="97" t="s">
        <v>164</v>
      </c>
      <c r="F16" s="97" t="s">
        <v>49</v>
      </c>
      <c r="G16" s="97"/>
      <c r="H16" s="97" t="s">
        <v>167</v>
      </c>
      <c r="I16" s="97" t="s">
        <v>168</v>
      </c>
      <c r="J16" s="97" t="s">
        <v>195</v>
      </c>
      <c r="K16" s="97" t="s">
        <v>170</v>
      </c>
      <c r="L16" s="97" t="s">
        <v>171</v>
      </c>
      <c r="M16" s="98" t="s">
        <v>52</v>
      </c>
      <c r="N16" s="376"/>
      <c r="O16" s="376"/>
      <c r="P16" s="376"/>
      <c r="Q16" s="376"/>
      <c r="R16" s="376"/>
      <c r="S16" s="376"/>
      <c r="T16" s="376"/>
    </row>
    <row r="17" spans="1:20" ht="12" thickTop="1" x14ac:dyDescent="0.25">
      <c r="A17" s="463" t="s">
        <v>61</v>
      </c>
      <c r="B17" s="94" t="s">
        <v>124</v>
      </c>
      <c r="C17" s="81">
        <v>1</v>
      </c>
      <c r="D17" s="80" t="s">
        <v>175</v>
      </c>
      <c r="E17" s="81">
        <v>0</v>
      </c>
      <c r="F17" s="77">
        <v>0</v>
      </c>
      <c r="G17" s="77">
        <v>0</v>
      </c>
      <c r="H17" s="69">
        <f>0.75*G17</f>
        <v>0</v>
      </c>
      <c r="I17" s="69">
        <v>0</v>
      </c>
      <c r="J17" s="77">
        <v>0</v>
      </c>
      <c r="K17" s="95">
        <f t="shared" ref="K17:K19" si="5">($P$6+$S$4)*C17*E17</f>
        <v>0</v>
      </c>
      <c r="L17" s="68">
        <f>$P$2*E17*(C17/2)</f>
        <v>0</v>
      </c>
      <c r="M17" s="70">
        <f t="shared" ref="M17:M19" si="6">(((E17*F17)+(2*H17)+((E17-2)*G17)+I17+J17+K17)*C17)+ L17</f>
        <v>0</v>
      </c>
      <c r="N17" s="376"/>
      <c r="O17" s="376"/>
      <c r="P17" s="376"/>
      <c r="Q17" s="376"/>
      <c r="R17" s="376"/>
      <c r="S17" s="376"/>
      <c r="T17" s="376"/>
    </row>
    <row r="18" spans="1:20" x14ac:dyDescent="0.25">
      <c r="A18" s="464"/>
      <c r="B18" s="71" t="s">
        <v>128</v>
      </c>
      <c r="C18" s="67">
        <v>3</v>
      </c>
      <c r="D18" s="66" t="s">
        <v>179</v>
      </c>
      <c r="E18" s="67">
        <v>0</v>
      </c>
      <c r="F18" s="68">
        <v>0</v>
      </c>
      <c r="G18" s="68">
        <v>0</v>
      </c>
      <c r="H18" s="69">
        <f>0.75*G18</f>
        <v>0</v>
      </c>
      <c r="I18" s="69">
        <v>0</v>
      </c>
      <c r="J18" s="68">
        <v>0</v>
      </c>
      <c r="K18" s="95">
        <f t="shared" si="5"/>
        <v>0</v>
      </c>
      <c r="L18" s="68">
        <f>$P$2*E18*(C18/2)</f>
        <v>0</v>
      </c>
      <c r="M18" s="70">
        <f t="shared" si="6"/>
        <v>0</v>
      </c>
      <c r="N18" s="376"/>
      <c r="O18" s="376"/>
      <c r="P18" s="376"/>
      <c r="Q18" s="376"/>
      <c r="R18" s="376"/>
      <c r="S18" s="376"/>
      <c r="T18" s="376"/>
    </row>
    <row r="19" spans="1:20" ht="12" thickBot="1" x14ac:dyDescent="0.3">
      <c r="A19" s="464"/>
      <c r="B19" s="65" t="s">
        <v>134</v>
      </c>
      <c r="C19" s="67">
        <v>3</v>
      </c>
      <c r="D19" s="66" t="s">
        <v>181</v>
      </c>
      <c r="E19" s="67">
        <v>0</v>
      </c>
      <c r="F19" s="99">
        <v>0</v>
      </c>
      <c r="G19" s="99">
        <v>0</v>
      </c>
      <c r="H19" s="100">
        <f>0.75*G19</f>
        <v>0</v>
      </c>
      <c r="I19" s="100">
        <v>0</v>
      </c>
      <c r="J19" s="99">
        <v>0</v>
      </c>
      <c r="K19" s="95">
        <f t="shared" si="5"/>
        <v>0</v>
      </c>
      <c r="L19" s="68">
        <f>$P$2*E19*(C19/2)</f>
        <v>0</v>
      </c>
      <c r="M19" s="70">
        <f t="shared" si="6"/>
        <v>0</v>
      </c>
      <c r="N19" s="376"/>
      <c r="O19" s="376"/>
      <c r="P19" s="376"/>
      <c r="Q19" s="376"/>
      <c r="R19" s="376"/>
      <c r="S19" s="376"/>
      <c r="T19" s="376"/>
    </row>
    <row r="20" spans="1:20" ht="12" thickBot="1" x14ac:dyDescent="0.3">
      <c r="A20" s="465"/>
      <c r="B20" s="72"/>
      <c r="C20" s="73"/>
      <c r="D20" s="73"/>
      <c r="E20" s="74"/>
      <c r="F20" s="466" t="s">
        <v>196</v>
      </c>
      <c r="G20" s="467"/>
      <c r="H20" s="467"/>
      <c r="I20" s="467"/>
      <c r="J20" s="468"/>
      <c r="K20" s="168"/>
      <c r="L20" s="75"/>
      <c r="M20" s="76">
        <f>SUM(M17:M19)</f>
        <v>0</v>
      </c>
      <c r="N20" s="376"/>
      <c r="O20" s="376"/>
      <c r="P20" s="376"/>
      <c r="Q20" s="376"/>
      <c r="R20" s="376"/>
      <c r="S20" s="376"/>
      <c r="T20" s="376"/>
    </row>
    <row r="21" spans="1:20" ht="3" customHeight="1" x14ac:dyDescent="0.25">
      <c r="A21" s="469"/>
      <c r="B21" s="470"/>
      <c r="C21" s="470"/>
      <c r="D21" s="470"/>
      <c r="E21" s="470"/>
      <c r="F21" s="471"/>
      <c r="G21" s="471"/>
      <c r="H21" s="471"/>
      <c r="I21" s="471"/>
      <c r="J21" s="471"/>
      <c r="K21" s="470"/>
      <c r="L21" s="470"/>
      <c r="M21" s="472"/>
      <c r="N21" s="376"/>
      <c r="O21" s="376"/>
      <c r="P21" s="376"/>
      <c r="Q21" s="376"/>
      <c r="R21" s="376"/>
      <c r="S21" s="376"/>
      <c r="T21" s="376"/>
    </row>
    <row r="22" spans="1:20" x14ac:dyDescent="0.25">
      <c r="A22" s="473" t="s">
        <v>187</v>
      </c>
      <c r="B22" s="71" t="s">
        <v>134</v>
      </c>
      <c r="C22" s="67">
        <v>1</v>
      </c>
      <c r="D22" s="66" t="s">
        <v>188</v>
      </c>
      <c r="E22" s="67">
        <v>0</v>
      </c>
      <c r="F22" s="68">
        <v>0</v>
      </c>
      <c r="G22" s="77">
        <v>0</v>
      </c>
      <c r="H22" s="69">
        <f>0.75*G22</f>
        <v>0</v>
      </c>
      <c r="I22" s="69">
        <v>0</v>
      </c>
      <c r="J22" s="78">
        <v>0</v>
      </c>
      <c r="K22" s="95">
        <f t="shared" ref="K22:K23" si="7">($P$6+$S$4)*C22*E22</f>
        <v>0</v>
      </c>
      <c r="L22" s="68">
        <f t="shared" ref="L22" si="8">$P$2*E22*(C22/2)</f>
        <v>0</v>
      </c>
      <c r="M22" s="70">
        <f t="shared" ref="M22:M23" si="9">(((E22*F22)+(2*H22)+((E22-2)*G22)+I22+J22+K22)*C22)+ L22</f>
        <v>0</v>
      </c>
      <c r="N22" s="376"/>
      <c r="O22" s="376"/>
      <c r="P22" s="376"/>
      <c r="Q22" s="376"/>
      <c r="R22" s="376"/>
      <c r="S22" s="376"/>
      <c r="T22" s="376"/>
    </row>
    <row r="23" spans="1:20" ht="12" thickBot="1" x14ac:dyDescent="0.3">
      <c r="A23" s="474"/>
      <c r="B23" s="71" t="s">
        <v>148</v>
      </c>
      <c r="C23" s="67">
        <v>1</v>
      </c>
      <c r="D23" s="66" t="s">
        <v>191</v>
      </c>
      <c r="E23" s="67">
        <v>0</v>
      </c>
      <c r="F23" s="99">
        <v>0</v>
      </c>
      <c r="G23" s="101">
        <v>0</v>
      </c>
      <c r="H23" s="100">
        <f>0.75*G23</f>
        <v>0</v>
      </c>
      <c r="I23" s="100">
        <v>0</v>
      </c>
      <c r="J23" s="102">
        <v>0</v>
      </c>
      <c r="K23" s="68">
        <f t="shared" si="7"/>
        <v>0</v>
      </c>
      <c r="L23" s="68">
        <f>$P$2*E23*(ROUNDUP(C23/2,0))</f>
        <v>0</v>
      </c>
      <c r="M23" s="70">
        <f t="shared" si="9"/>
        <v>0</v>
      </c>
      <c r="N23" s="376"/>
      <c r="O23" s="376"/>
      <c r="P23" s="376"/>
      <c r="Q23" s="376"/>
      <c r="R23" s="376"/>
      <c r="S23" s="376"/>
      <c r="T23" s="376"/>
    </row>
    <row r="24" spans="1:20" ht="15" customHeight="1" thickBot="1" x14ac:dyDescent="0.3">
      <c r="A24" s="475"/>
      <c r="B24" s="72"/>
      <c r="C24" s="73"/>
      <c r="D24" s="73"/>
      <c r="E24" s="74"/>
      <c r="F24" s="466" t="s">
        <v>229</v>
      </c>
      <c r="G24" s="467"/>
      <c r="H24" s="467"/>
      <c r="I24" s="467"/>
      <c r="J24" s="468"/>
      <c r="K24" s="168"/>
      <c r="L24" s="75"/>
      <c r="M24" s="76">
        <f>SUM(M22:M23)</f>
        <v>0</v>
      </c>
      <c r="N24" s="376"/>
      <c r="O24" s="376"/>
      <c r="P24" s="376"/>
      <c r="Q24" s="376"/>
      <c r="R24" s="376"/>
      <c r="S24" s="376"/>
      <c r="T24" s="376"/>
    </row>
    <row r="25" spans="1:20" ht="12" thickBot="1" x14ac:dyDescent="0.3">
      <c r="A25" s="454" t="s">
        <v>197</v>
      </c>
      <c r="B25" s="455"/>
      <c r="C25" s="455"/>
      <c r="D25" s="455"/>
      <c r="E25" s="456"/>
      <c r="F25" s="359"/>
      <c r="G25" s="359"/>
      <c r="H25" s="359"/>
      <c r="I25" s="359"/>
      <c r="J25" s="359"/>
      <c r="K25" s="356"/>
      <c r="L25" s="356"/>
      <c r="M25" s="82">
        <f>SUM(M17:M19,M22:M23)</f>
        <v>0</v>
      </c>
      <c r="N25" s="376"/>
      <c r="O25" s="376"/>
      <c r="P25" s="376"/>
      <c r="Q25" s="376"/>
      <c r="R25" s="376"/>
      <c r="S25" s="376"/>
      <c r="T25" s="376"/>
    </row>
    <row r="26" spans="1:20" ht="12" thickBot="1" x14ac:dyDescent="0.3">
      <c r="A26" s="399"/>
      <c r="B26" s="396"/>
      <c r="C26" s="396"/>
      <c r="D26" s="396"/>
      <c r="E26" s="396"/>
      <c r="F26" s="397"/>
      <c r="G26" s="397"/>
      <c r="H26" s="397"/>
      <c r="I26" s="397"/>
      <c r="J26" s="397"/>
      <c r="K26" s="397"/>
      <c r="L26" s="397"/>
      <c r="M26" s="398"/>
      <c r="N26" s="376"/>
      <c r="O26" s="376"/>
      <c r="P26" s="376"/>
      <c r="Q26" s="376"/>
      <c r="R26" s="376"/>
      <c r="S26" s="376"/>
      <c r="T26" s="376"/>
    </row>
    <row r="27" spans="1:20" x14ac:dyDescent="0.25">
      <c r="A27" s="457" t="s">
        <v>198</v>
      </c>
      <c r="B27" s="458"/>
      <c r="C27" s="458"/>
      <c r="D27" s="458"/>
      <c r="E27" s="458"/>
      <c r="F27" s="458"/>
      <c r="G27" s="458"/>
      <c r="H27" s="458"/>
      <c r="I27" s="458"/>
      <c r="J27" s="458"/>
      <c r="K27" s="458"/>
      <c r="L27" s="458"/>
      <c r="M27" s="459"/>
      <c r="N27" s="376"/>
      <c r="O27" s="376"/>
      <c r="P27" s="376"/>
      <c r="Q27" s="376"/>
      <c r="R27" s="376"/>
      <c r="S27" s="376"/>
      <c r="T27" s="376"/>
    </row>
    <row r="28" spans="1:20" x14ac:dyDescent="0.25">
      <c r="A28" s="460"/>
      <c r="B28" s="461"/>
      <c r="C28" s="461"/>
      <c r="D28" s="461"/>
      <c r="E28" s="461"/>
      <c r="F28" s="461"/>
      <c r="G28" s="461"/>
      <c r="H28" s="461"/>
      <c r="I28" s="461"/>
      <c r="J28" s="461"/>
      <c r="K28" s="461"/>
      <c r="L28" s="461"/>
      <c r="M28" s="462"/>
      <c r="N28" s="376"/>
      <c r="O28" s="376"/>
      <c r="P28" s="376"/>
      <c r="Q28" s="376"/>
      <c r="R28" s="376"/>
      <c r="S28" s="376"/>
      <c r="T28" s="376"/>
    </row>
    <row r="29" spans="1:20" ht="46.5" thickBot="1" x14ac:dyDescent="0.3">
      <c r="A29" s="96" t="s">
        <v>160</v>
      </c>
      <c r="B29" s="97" t="s">
        <v>161</v>
      </c>
      <c r="C29" s="97" t="s">
        <v>162</v>
      </c>
      <c r="D29" s="97" t="s">
        <v>163</v>
      </c>
      <c r="E29" s="97" t="s">
        <v>164</v>
      </c>
      <c r="F29" s="97" t="s">
        <v>49</v>
      </c>
      <c r="G29" s="97"/>
      <c r="H29" s="97" t="s">
        <v>167</v>
      </c>
      <c r="I29" s="97" t="s">
        <v>168</v>
      </c>
      <c r="J29" s="97" t="s">
        <v>195</v>
      </c>
      <c r="K29" s="97" t="s">
        <v>170</v>
      </c>
      <c r="L29" s="97" t="s">
        <v>171</v>
      </c>
      <c r="M29" s="98" t="s">
        <v>52</v>
      </c>
      <c r="N29" s="376"/>
      <c r="O29" s="376"/>
      <c r="P29" s="376"/>
      <c r="Q29" s="376"/>
      <c r="R29" s="376"/>
      <c r="S29" s="376"/>
      <c r="T29" s="376"/>
    </row>
    <row r="30" spans="1:20" ht="12" thickTop="1" x14ac:dyDescent="0.25">
      <c r="A30" s="463" t="s">
        <v>61</v>
      </c>
      <c r="B30" s="94" t="s">
        <v>124</v>
      </c>
      <c r="C30" s="81">
        <v>1</v>
      </c>
      <c r="D30" s="80" t="s">
        <v>175</v>
      </c>
      <c r="E30" s="81">
        <v>0</v>
      </c>
      <c r="F30" s="77">
        <v>0</v>
      </c>
      <c r="G30" s="77">
        <v>0</v>
      </c>
      <c r="H30" s="69">
        <f>0.75*G30</f>
        <v>0</v>
      </c>
      <c r="I30" s="69">
        <v>0</v>
      </c>
      <c r="J30" s="77">
        <v>0</v>
      </c>
      <c r="K30" s="95">
        <f t="shared" ref="K30:K32" si="10">($P$6+$S$4)*C30*E30</f>
        <v>0</v>
      </c>
      <c r="L30" s="68">
        <f>$P$2*E30*(C30/2)</f>
        <v>0</v>
      </c>
      <c r="M30" s="70">
        <f t="shared" ref="M30:M32" si="11">(((E30*F30)+(2*H30)+((E30-2)*G30)+I30+J30+K30)*C30)+ L30</f>
        <v>0</v>
      </c>
    </row>
    <row r="31" spans="1:20" x14ac:dyDescent="0.25">
      <c r="A31" s="464"/>
      <c r="B31" s="71" t="s">
        <v>128</v>
      </c>
      <c r="C31" s="67">
        <v>3</v>
      </c>
      <c r="D31" s="66" t="s">
        <v>179</v>
      </c>
      <c r="E31" s="67">
        <v>0</v>
      </c>
      <c r="F31" s="68">
        <v>0</v>
      </c>
      <c r="G31" s="68">
        <v>0</v>
      </c>
      <c r="H31" s="69">
        <f>0.75*G31</f>
        <v>0</v>
      </c>
      <c r="I31" s="69">
        <v>0</v>
      </c>
      <c r="J31" s="68">
        <v>0</v>
      </c>
      <c r="K31" s="95">
        <f t="shared" si="10"/>
        <v>0</v>
      </c>
      <c r="L31" s="68">
        <f>$P$2*E31*(C31/2)</f>
        <v>0</v>
      </c>
      <c r="M31" s="70">
        <f t="shared" si="11"/>
        <v>0</v>
      </c>
    </row>
    <row r="32" spans="1:20" ht="12" thickBot="1" x14ac:dyDescent="0.3">
      <c r="A32" s="464"/>
      <c r="B32" s="65" t="s">
        <v>134</v>
      </c>
      <c r="C32" s="67">
        <v>3</v>
      </c>
      <c r="D32" s="66" t="s">
        <v>181</v>
      </c>
      <c r="E32" s="67">
        <v>0</v>
      </c>
      <c r="F32" s="99">
        <v>0</v>
      </c>
      <c r="G32" s="99">
        <v>0</v>
      </c>
      <c r="H32" s="100">
        <f>0.75*G32</f>
        <v>0</v>
      </c>
      <c r="I32" s="100">
        <v>0</v>
      </c>
      <c r="J32" s="99">
        <v>0</v>
      </c>
      <c r="K32" s="95">
        <f t="shared" si="10"/>
        <v>0</v>
      </c>
      <c r="L32" s="68">
        <f>$P$2*E32*(C32/2)</f>
        <v>0</v>
      </c>
      <c r="M32" s="70">
        <f t="shared" si="11"/>
        <v>0</v>
      </c>
    </row>
    <row r="33" spans="1:13" ht="12" thickBot="1" x14ac:dyDescent="0.3">
      <c r="A33" s="465"/>
      <c r="B33" s="72"/>
      <c r="C33" s="73"/>
      <c r="D33" s="73"/>
      <c r="E33" s="74"/>
      <c r="F33" s="466" t="s">
        <v>196</v>
      </c>
      <c r="G33" s="467"/>
      <c r="H33" s="467"/>
      <c r="I33" s="467"/>
      <c r="J33" s="468"/>
      <c r="K33" s="168"/>
      <c r="L33" s="75"/>
      <c r="M33" s="76">
        <f>SUM(M30:M32)</f>
        <v>0</v>
      </c>
    </row>
    <row r="34" spans="1:13" x14ac:dyDescent="0.25">
      <c r="A34" s="469"/>
      <c r="B34" s="470"/>
      <c r="C34" s="470"/>
      <c r="D34" s="470"/>
      <c r="E34" s="470"/>
      <c r="F34" s="471"/>
      <c r="G34" s="471"/>
      <c r="H34" s="471"/>
      <c r="I34" s="471"/>
      <c r="J34" s="471"/>
      <c r="K34" s="470"/>
      <c r="L34" s="470"/>
      <c r="M34" s="472"/>
    </row>
    <row r="35" spans="1:13" x14ac:dyDescent="0.25">
      <c r="A35" s="473" t="s">
        <v>187</v>
      </c>
      <c r="B35" s="71" t="s">
        <v>134</v>
      </c>
      <c r="C35" s="67">
        <v>1</v>
      </c>
      <c r="D35" s="66" t="s">
        <v>188</v>
      </c>
      <c r="E35" s="67">
        <v>0</v>
      </c>
      <c r="F35" s="68">
        <v>0</v>
      </c>
      <c r="G35" s="77">
        <v>0</v>
      </c>
      <c r="H35" s="69">
        <f>0.75*G35</f>
        <v>0</v>
      </c>
      <c r="I35" s="69">
        <v>0</v>
      </c>
      <c r="J35" s="78">
        <v>0</v>
      </c>
      <c r="K35" s="95">
        <f t="shared" ref="K35:K36" si="12">($P$6+$S$4)*C35*E35</f>
        <v>0</v>
      </c>
      <c r="L35" s="68">
        <f t="shared" ref="L35" si="13">$P$2*E35*(C35/2)</f>
        <v>0</v>
      </c>
      <c r="M35" s="70">
        <f t="shared" ref="M35:M36" si="14">(((E35*F35)+(2*H35)+((E35-2)*G35)+I35+J35+K35)*C35)+ L35</f>
        <v>0</v>
      </c>
    </row>
    <row r="36" spans="1:13" ht="12" thickBot="1" x14ac:dyDescent="0.3">
      <c r="A36" s="474"/>
      <c r="B36" s="71" t="s">
        <v>148</v>
      </c>
      <c r="C36" s="67">
        <v>1</v>
      </c>
      <c r="D36" s="66" t="s">
        <v>191</v>
      </c>
      <c r="E36" s="67">
        <v>0</v>
      </c>
      <c r="F36" s="99">
        <v>0</v>
      </c>
      <c r="G36" s="101">
        <v>0</v>
      </c>
      <c r="H36" s="100">
        <f>0.75*G36</f>
        <v>0</v>
      </c>
      <c r="I36" s="100">
        <v>0</v>
      </c>
      <c r="J36" s="102">
        <v>0</v>
      </c>
      <c r="K36" s="68">
        <f t="shared" si="12"/>
        <v>0</v>
      </c>
      <c r="L36" s="68">
        <f>$P$2*E36*(ROUNDUP(C36/2,0))</f>
        <v>0</v>
      </c>
      <c r="M36" s="70">
        <f t="shared" si="14"/>
        <v>0</v>
      </c>
    </row>
    <row r="37" spans="1:13" ht="12" thickBot="1" x14ac:dyDescent="0.3">
      <c r="A37" s="475"/>
      <c r="B37" s="72"/>
      <c r="C37" s="73"/>
      <c r="D37" s="73"/>
      <c r="E37" s="74"/>
      <c r="F37" s="466" t="s">
        <v>230</v>
      </c>
      <c r="G37" s="467"/>
      <c r="H37" s="467"/>
      <c r="I37" s="467"/>
      <c r="J37" s="468"/>
      <c r="K37" s="168"/>
      <c r="L37" s="75"/>
      <c r="M37" s="76">
        <f>SUM(M35:M36)</f>
        <v>0</v>
      </c>
    </row>
    <row r="38" spans="1:13" ht="12" thickBot="1" x14ac:dyDescent="0.3">
      <c r="A38" s="454" t="s">
        <v>199</v>
      </c>
      <c r="B38" s="455"/>
      <c r="C38" s="455"/>
      <c r="D38" s="455"/>
      <c r="E38" s="456"/>
      <c r="F38" s="359"/>
      <c r="G38" s="359"/>
      <c r="H38" s="359"/>
      <c r="I38" s="359"/>
      <c r="J38" s="359"/>
      <c r="K38" s="356"/>
      <c r="L38" s="356"/>
      <c r="M38" s="82">
        <f>SUM(M30:M32,M35:M36)</f>
        <v>0</v>
      </c>
    </row>
    <row r="39" spans="1:13" x14ac:dyDescent="0.25">
      <c r="A39" s="360" t="s">
        <v>200</v>
      </c>
      <c r="B39" s="357"/>
      <c r="C39" s="358"/>
      <c r="D39" s="358"/>
      <c r="E39" s="358"/>
      <c r="F39" s="358"/>
      <c r="G39" s="358"/>
      <c r="H39" s="358"/>
      <c r="I39" s="358"/>
      <c r="J39" s="358"/>
      <c r="K39" s="358"/>
      <c r="L39" s="358"/>
      <c r="M39" s="358"/>
    </row>
    <row r="40" spans="1:13" x14ac:dyDescent="0.25">
      <c r="A40" s="360" t="s">
        <v>201</v>
      </c>
      <c r="B40" s="357"/>
      <c r="C40" s="358"/>
      <c r="D40" s="358"/>
      <c r="E40" s="358"/>
      <c r="F40" s="358"/>
      <c r="G40" s="358"/>
      <c r="H40" s="358"/>
      <c r="I40" s="358"/>
      <c r="J40" s="358"/>
      <c r="K40" s="358"/>
      <c r="L40" s="358"/>
      <c r="M40" s="358"/>
    </row>
    <row r="41" spans="1:13" x14ac:dyDescent="0.25">
      <c r="A41" s="360" t="s">
        <v>202</v>
      </c>
    </row>
  </sheetData>
  <mergeCells count="21">
    <mergeCell ref="A25:E25"/>
    <mergeCell ref="A22:A24"/>
    <mergeCell ref="A17:A20"/>
    <mergeCell ref="A9:A11"/>
    <mergeCell ref="A4:A7"/>
    <mergeCell ref="F20:J20"/>
    <mergeCell ref="A21:M21"/>
    <mergeCell ref="F24:J24"/>
    <mergeCell ref="A14:M15"/>
    <mergeCell ref="A1:M2"/>
    <mergeCell ref="F11:J11"/>
    <mergeCell ref="A12:E12"/>
    <mergeCell ref="F7:J7"/>
    <mergeCell ref="A8:M8"/>
    <mergeCell ref="A38:E38"/>
    <mergeCell ref="A27:M28"/>
    <mergeCell ref="A30:A33"/>
    <mergeCell ref="F33:J33"/>
    <mergeCell ref="A34:M34"/>
    <mergeCell ref="A35:A37"/>
    <mergeCell ref="F37:J37"/>
  </mergeCells>
  <printOptions horizontalCentered="1"/>
  <pageMargins left="0.65" right="0" top="0.63" bottom="0.36" header="0.28999999999999998" footer="0.18"/>
  <pageSetup fitToHeight="2" orientation="landscape" r:id="rId1"/>
  <headerFooter alignWithMargins="0">
    <oddHeader>&amp;F</oddHead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61"/>
  <sheetViews>
    <sheetView zoomScaleNormal="100" zoomScaleSheetLayoutView="100" workbookViewId="0">
      <selection activeCell="F8" sqref="F8"/>
    </sheetView>
  </sheetViews>
  <sheetFormatPr defaultRowHeight="12.5" x14ac:dyDescent="0.25"/>
  <cols>
    <col min="1" max="1" width="13.26953125" style="106" customWidth="1"/>
    <col min="2" max="2" width="30.54296875" style="106" customWidth="1"/>
    <col min="3" max="3" width="16.1796875" style="106" customWidth="1"/>
    <col min="4" max="4" width="32.1796875" style="106" customWidth="1"/>
    <col min="5" max="5" width="14.26953125" style="106" customWidth="1"/>
    <col min="6" max="6" width="14.81640625" style="106" customWidth="1"/>
    <col min="7" max="256" width="9.1796875" style="106"/>
    <col min="257" max="257" width="24.26953125" style="106" bestFit="1" customWidth="1"/>
    <col min="258" max="258" width="39.453125" style="106" customWidth="1"/>
    <col min="259" max="259" width="22.26953125" style="106" bestFit="1" customWidth="1"/>
    <col min="260" max="260" width="43.1796875" style="106" bestFit="1" customWidth="1"/>
    <col min="261" max="261" width="16.1796875" style="106" bestFit="1" customWidth="1"/>
    <col min="262" max="262" width="12.7265625" style="106" bestFit="1" customWidth="1"/>
    <col min="263" max="512" width="9.1796875" style="106"/>
    <col min="513" max="513" width="24.26953125" style="106" bestFit="1" customWidth="1"/>
    <col min="514" max="514" width="39.453125" style="106" customWidth="1"/>
    <col min="515" max="515" width="22.26953125" style="106" bestFit="1" customWidth="1"/>
    <col min="516" max="516" width="43.1796875" style="106" bestFit="1" customWidth="1"/>
    <col min="517" max="517" width="16.1796875" style="106" bestFit="1" customWidth="1"/>
    <col min="518" max="518" width="12.7265625" style="106" bestFit="1" customWidth="1"/>
    <col min="519" max="768" width="9.1796875" style="106"/>
    <col min="769" max="769" width="24.26953125" style="106" bestFit="1" customWidth="1"/>
    <col min="770" max="770" width="39.453125" style="106" customWidth="1"/>
    <col min="771" max="771" width="22.26953125" style="106" bestFit="1" customWidth="1"/>
    <col min="772" max="772" width="43.1796875" style="106" bestFit="1" customWidth="1"/>
    <col min="773" max="773" width="16.1796875" style="106" bestFit="1" customWidth="1"/>
    <col min="774" max="774" width="12.7265625" style="106" bestFit="1" customWidth="1"/>
    <col min="775" max="1024" width="9.1796875" style="106"/>
    <col min="1025" max="1025" width="24.26953125" style="106" bestFit="1" customWidth="1"/>
    <col min="1026" max="1026" width="39.453125" style="106" customWidth="1"/>
    <col min="1027" max="1027" width="22.26953125" style="106" bestFit="1" customWidth="1"/>
    <col min="1028" max="1028" width="43.1796875" style="106" bestFit="1" customWidth="1"/>
    <col min="1029" max="1029" width="16.1796875" style="106" bestFit="1" customWidth="1"/>
    <col min="1030" max="1030" width="12.7265625" style="106" bestFit="1" customWidth="1"/>
    <col min="1031" max="1280" width="9.1796875" style="106"/>
    <col min="1281" max="1281" width="24.26953125" style="106" bestFit="1" customWidth="1"/>
    <col min="1282" max="1282" width="39.453125" style="106" customWidth="1"/>
    <col min="1283" max="1283" width="22.26953125" style="106" bestFit="1" customWidth="1"/>
    <col min="1284" max="1284" width="43.1796875" style="106" bestFit="1" customWidth="1"/>
    <col min="1285" max="1285" width="16.1796875" style="106" bestFit="1" customWidth="1"/>
    <col min="1286" max="1286" width="12.7265625" style="106" bestFit="1" customWidth="1"/>
    <col min="1287" max="1536" width="9.1796875" style="106"/>
    <col min="1537" max="1537" width="24.26953125" style="106" bestFit="1" customWidth="1"/>
    <col min="1538" max="1538" width="39.453125" style="106" customWidth="1"/>
    <col min="1539" max="1539" width="22.26953125" style="106" bestFit="1" customWidth="1"/>
    <col min="1540" max="1540" width="43.1796875" style="106" bestFit="1" customWidth="1"/>
    <col min="1541" max="1541" width="16.1796875" style="106" bestFit="1" customWidth="1"/>
    <col min="1542" max="1542" width="12.7265625" style="106" bestFit="1" customWidth="1"/>
    <col min="1543" max="1792" width="9.1796875" style="106"/>
    <col min="1793" max="1793" width="24.26953125" style="106" bestFit="1" customWidth="1"/>
    <col min="1794" max="1794" width="39.453125" style="106" customWidth="1"/>
    <col min="1795" max="1795" width="22.26953125" style="106" bestFit="1" customWidth="1"/>
    <col min="1796" max="1796" width="43.1796875" style="106" bestFit="1" customWidth="1"/>
    <col min="1797" max="1797" width="16.1796875" style="106" bestFit="1" customWidth="1"/>
    <col min="1798" max="1798" width="12.7265625" style="106" bestFit="1" customWidth="1"/>
    <col min="1799" max="2048" width="9.1796875" style="106"/>
    <col min="2049" max="2049" width="24.26953125" style="106" bestFit="1" customWidth="1"/>
    <col min="2050" max="2050" width="39.453125" style="106" customWidth="1"/>
    <col min="2051" max="2051" width="22.26953125" style="106" bestFit="1" customWidth="1"/>
    <col min="2052" max="2052" width="43.1796875" style="106" bestFit="1" customWidth="1"/>
    <col min="2053" max="2053" width="16.1796875" style="106" bestFit="1" customWidth="1"/>
    <col min="2054" max="2054" width="12.7265625" style="106" bestFit="1" customWidth="1"/>
    <col min="2055" max="2304" width="9.1796875" style="106"/>
    <col min="2305" max="2305" width="24.26953125" style="106" bestFit="1" customWidth="1"/>
    <col min="2306" max="2306" width="39.453125" style="106" customWidth="1"/>
    <col min="2307" max="2307" width="22.26953125" style="106" bestFit="1" customWidth="1"/>
    <col min="2308" max="2308" width="43.1796875" style="106" bestFit="1" customWidth="1"/>
    <col min="2309" max="2309" width="16.1796875" style="106" bestFit="1" customWidth="1"/>
    <col min="2310" max="2310" width="12.7265625" style="106" bestFit="1" customWidth="1"/>
    <col min="2311" max="2560" width="9.1796875" style="106"/>
    <col min="2561" max="2561" width="24.26953125" style="106" bestFit="1" customWidth="1"/>
    <col min="2562" max="2562" width="39.453125" style="106" customWidth="1"/>
    <col min="2563" max="2563" width="22.26953125" style="106" bestFit="1" customWidth="1"/>
    <col min="2564" max="2564" width="43.1796875" style="106" bestFit="1" customWidth="1"/>
    <col min="2565" max="2565" width="16.1796875" style="106" bestFit="1" customWidth="1"/>
    <col min="2566" max="2566" width="12.7265625" style="106" bestFit="1" customWidth="1"/>
    <col min="2567" max="2816" width="9.1796875" style="106"/>
    <col min="2817" max="2817" width="24.26953125" style="106" bestFit="1" customWidth="1"/>
    <col min="2818" max="2818" width="39.453125" style="106" customWidth="1"/>
    <col min="2819" max="2819" width="22.26953125" style="106" bestFit="1" customWidth="1"/>
    <col min="2820" max="2820" width="43.1796875" style="106" bestFit="1" customWidth="1"/>
    <col min="2821" max="2821" width="16.1796875" style="106" bestFit="1" customWidth="1"/>
    <col min="2822" max="2822" width="12.7265625" style="106" bestFit="1" customWidth="1"/>
    <col min="2823" max="3072" width="9.1796875" style="106"/>
    <col min="3073" max="3073" width="24.26953125" style="106" bestFit="1" customWidth="1"/>
    <col min="3074" max="3074" width="39.453125" style="106" customWidth="1"/>
    <col min="3075" max="3075" width="22.26953125" style="106" bestFit="1" customWidth="1"/>
    <col min="3076" max="3076" width="43.1796875" style="106" bestFit="1" customWidth="1"/>
    <col min="3077" max="3077" width="16.1796875" style="106" bestFit="1" customWidth="1"/>
    <col min="3078" max="3078" width="12.7265625" style="106" bestFit="1" customWidth="1"/>
    <col min="3079" max="3328" width="9.1796875" style="106"/>
    <col min="3329" max="3329" width="24.26953125" style="106" bestFit="1" customWidth="1"/>
    <col min="3330" max="3330" width="39.453125" style="106" customWidth="1"/>
    <col min="3331" max="3331" width="22.26953125" style="106" bestFit="1" customWidth="1"/>
    <col min="3332" max="3332" width="43.1796875" style="106" bestFit="1" customWidth="1"/>
    <col min="3333" max="3333" width="16.1796875" style="106" bestFit="1" customWidth="1"/>
    <col min="3334" max="3334" width="12.7265625" style="106" bestFit="1" customWidth="1"/>
    <col min="3335" max="3584" width="9.1796875" style="106"/>
    <col min="3585" max="3585" width="24.26953125" style="106" bestFit="1" customWidth="1"/>
    <col min="3586" max="3586" width="39.453125" style="106" customWidth="1"/>
    <col min="3587" max="3587" width="22.26953125" style="106" bestFit="1" customWidth="1"/>
    <col min="3588" max="3588" width="43.1796875" style="106" bestFit="1" customWidth="1"/>
    <col min="3589" max="3589" width="16.1796875" style="106" bestFit="1" customWidth="1"/>
    <col min="3590" max="3590" width="12.7265625" style="106" bestFit="1" customWidth="1"/>
    <col min="3591" max="3840" width="9.1796875" style="106"/>
    <col min="3841" max="3841" width="24.26953125" style="106" bestFit="1" customWidth="1"/>
    <col min="3842" max="3842" width="39.453125" style="106" customWidth="1"/>
    <col min="3843" max="3843" width="22.26953125" style="106" bestFit="1" customWidth="1"/>
    <col min="3844" max="3844" width="43.1796875" style="106" bestFit="1" customWidth="1"/>
    <col min="3845" max="3845" width="16.1796875" style="106" bestFit="1" customWidth="1"/>
    <col min="3846" max="3846" width="12.7265625" style="106" bestFit="1" customWidth="1"/>
    <col min="3847" max="4096" width="9.1796875" style="106"/>
    <col min="4097" max="4097" width="24.26953125" style="106" bestFit="1" customWidth="1"/>
    <col min="4098" max="4098" width="39.453125" style="106" customWidth="1"/>
    <col min="4099" max="4099" width="22.26953125" style="106" bestFit="1" customWidth="1"/>
    <col min="4100" max="4100" width="43.1796875" style="106" bestFit="1" customWidth="1"/>
    <col min="4101" max="4101" width="16.1796875" style="106" bestFit="1" customWidth="1"/>
    <col min="4102" max="4102" width="12.7265625" style="106" bestFit="1" customWidth="1"/>
    <col min="4103" max="4352" width="9.1796875" style="106"/>
    <col min="4353" max="4353" width="24.26953125" style="106" bestFit="1" customWidth="1"/>
    <col min="4354" max="4354" width="39.453125" style="106" customWidth="1"/>
    <col min="4355" max="4355" width="22.26953125" style="106" bestFit="1" customWidth="1"/>
    <col min="4356" max="4356" width="43.1796875" style="106" bestFit="1" customWidth="1"/>
    <col min="4357" max="4357" width="16.1796875" style="106" bestFit="1" customWidth="1"/>
    <col min="4358" max="4358" width="12.7265625" style="106" bestFit="1" customWidth="1"/>
    <col min="4359" max="4608" width="9.1796875" style="106"/>
    <col min="4609" max="4609" width="24.26953125" style="106" bestFit="1" customWidth="1"/>
    <col min="4610" max="4610" width="39.453125" style="106" customWidth="1"/>
    <col min="4611" max="4611" width="22.26953125" style="106" bestFit="1" customWidth="1"/>
    <col min="4612" max="4612" width="43.1796875" style="106" bestFit="1" customWidth="1"/>
    <col min="4613" max="4613" width="16.1796875" style="106" bestFit="1" customWidth="1"/>
    <col min="4614" max="4614" width="12.7265625" style="106" bestFit="1" customWidth="1"/>
    <col min="4615" max="4864" width="9.1796875" style="106"/>
    <col min="4865" max="4865" width="24.26953125" style="106" bestFit="1" customWidth="1"/>
    <col min="4866" max="4866" width="39.453125" style="106" customWidth="1"/>
    <col min="4867" max="4867" width="22.26953125" style="106" bestFit="1" customWidth="1"/>
    <col min="4868" max="4868" width="43.1796875" style="106" bestFit="1" customWidth="1"/>
    <col min="4869" max="4869" width="16.1796875" style="106" bestFit="1" customWidth="1"/>
    <col min="4870" max="4870" width="12.7265625" style="106" bestFit="1" customWidth="1"/>
    <col min="4871" max="5120" width="9.1796875" style="106"/>
    <col min="5121" max="5121" width="24.26953125" style="106" bestFit="1" customWidth="1"/>
    <col min="5122" max="5122" width="39.453125" style="106" customWidth="1"/>
    <col min="5123" max="5123" width="22.26953125" style="106" bestFit="1" customWidth="1"/>
    <col min="5124" max="5124" width="43.1796875" style="106" bestFit="1" customWidth="1"/>
    <col min="5125" max="5125" width="16.1796875" style="106" bestFit="1" customWidth="1"/>
    <col min="5126" max="5126" width="12.7265625" style="106" bestFit="1" customWidth="1"/>
    <col min="5127" max="5376" width="9.1796875" style="106"/>
    <col min="5377" max="5377" width="24.26953125" style="106" bestFit="1" customWidth="1"/>
    <col min="5378" max="5378" width="39.453125" style="106" customWidth="1"/>
    <col min="5379" max="5379" width="22.26953125" style="106" bestFit="1" customWidth="1"/>
    <col min="5380" max="5380" width="43.1796875" style="106" bestFit="1" customWidth="1"/>
    <col min="5381" max="5381" width="16.1796875" style="106" bestFit="1" customWidth="1"/>
    <col min="5382" max="5382" width="12.7265625" style="106" bestFit="1" customWidth="1"/>
    <col min="5383" max="5632" width="9.1796875" style="106"/>
    <col min="5633" max="5633" width="24.26953125" style="106" bestFit="1" customWidth="1"/>
    <col min="5634" max="5634" width="39.453125" style="106" customWidth="1"/>
    <col min="5635" max="5635" width="22.26953125" style="106" bestFit="1" customWidth="1"/>
    <col min="5636" max="5636" width="43.1796875" style="106" bestFit="1" customWidth="1"/>
    <col min="5637" max="5637" width="16.1796875" style="106" bestFit="1" customWidth="1"/>
    <col min="5638" max="5638" width="12.7265625" style="106" bestFit="1" customWidth="1"/>
    <col min="5639" max="5888" width="9.1796875" style="106"/>
    <col min="5889" max="5889" width="24.26953125" style="106" bestFit="1" customWidth="1"/>
    <col min="5890" max="5890" width="39.453125" style="106" customWidth="1"/>
    <col min="5891" max="5891" width="22.26953125" style="106" bestFit="1" customWidth="1"/>
    <col min="5892" max="5892" width="43.1796875" style="106" bestFit="1" customWidth="1"/>
    <col min="5893" max="5893" width="16.1796875" style="106" bestFit="1" customWidth="1"/>
    <col min="5894" max="5894" width="12.7265625" style="106" bestFit="1" customWidth="1"/>
    <col min="5895" max="6144" width="9.1796875" style="106"/>
    <col min="6145" max="6145" width="24.26953125" style="106" bestFit="1" customWidth="1"/>
    <col min="6146" max="6146" width="39.453125" style="106" customWidth="1"/>
    <col min="6147" max="6147" width="22.26953125" style="106" bestFit="1" customWidth="1"/>
    <col min="6148" max="6148" width="43.1796875" style="106" bestFit="1" customWidth="1"/>
    <col min="6149" max="6149" width="16.1796875" style="106" bestFit="1" customWidth="1"/>
    <col min="6150" max="6150" width="12.7265625" style="106" bestFit="1" customWidth="1"/>
    <col min="6151" max="6400" width="9.1796875" style="106"/>
    <col min="6401" max="6401" width="24.26953125" style="106" bestFit="1" customWidth="1"/>
    <col min="6402" max="6402" width="39.453125" style="106" customWidth="1"/>
    <col min="6403" max="6403" width="22.26953125" style="106" bestFit="1" customWidth="1"/>
    <col min="6404" max="6404" width="43.1796875" style="106" bestFit="1" customWidth="1"/>
    <col min="6405" max="6405" width="16.1796875" style="106" bestFit="1" customWidth="1"/>
    <col min="6406" max="6406" width="12.7265625" style="106" bestFit="1" customWidth="1"/>
    <col min="6407" max="6656" width="9.1796875" style="106"/>
    <col min="6657" max="6657" width="24.26953125" style="106" bestFit="1" customWidth="1"/>
    <col min="6658" max="6658" width="39.453125" style="106" customWidth="1"/>
    <col min="6659" max="6659" width="22.26953125" style="106" bestFit="1" customWidth="1"/>
    <col min="6660" max="6660" width="43.1796875" style="106" bestFit="1" customWidth="1"/>
    <col min="6661" max="6661" width="16.1796875" style="106" bestFit="1" customWidth="1"/>
    <col min="6662" max="6662" width="12.7265625" style="106" bestFit="1" customWidth="1"/>
    <col min="6663" max="6912" width="9.1796875" style="106"/>
    <col min="6913" max="6913" width="24.26953125" style="106" bestFit="1" customWidth="1"/>
    <col min="6914" max="6914" width="39.453125" style="106" customWidth="1"/>
    <col min="6915" max="6915" width="22.26953125" style="106" bestFit="1" customWidth="1"/>
    <col min="6916" max="6916" width="43.1796875" style="106" bestFit="1" customWidth="1"/>
    <col min="6917" max="6917" width="16.1796875" style="106" bestFit="1" customWidth="1"/>
    <col min="6918" max="6918" width="12.7265625" style="106" bestFit="1" customWidth="1"/>
    <col min="6919" max="7168" width="9.1796875" style="106"/>
    <col min="7169" max="7169" width="24.26953125" style="106" bestFit="1" customWidth="1"/>
    <col min="7170" max="7170" width="39.453125" style="106" customWidth="1"/>
    <col min="7171" max="7171" width="22.26953125" style="106" bestFit="1" customWidth="1"/>
    <col min="7172" max="7172" width="43.1796875" style="106" bestFit="1" customWidth="1"/>
    <col min="7173" max="7173" width="16.1796875" style="106" bestFit="1" customWidth="1"/>
    <col min="7174" max="7174" width="12.7265625" style="106" bestFit="1" customWidth="1"/>
    <col min="7175" max="7424" width="9.1796875" style="106"/>
    <col min="7425" max="7425" width="24.26953125" style="106" bestFit="1" customWidth="1"/>
    <col min="7426" max="7426" width="39.453125" style="106" customWidth="1"/>
    <col min="7427" max="7427" width="22.26953125" style="106" bestFit="1" customWidth="1"/>
    <col min="7428" max="7428" width="43.1796875" style="106" bestFit="1" customWidth="1"/>
    <col min="7429" max="7429" width="16.1796875" style="106" bestFit="1" customWidth="1"/>
    <col min="7430" max="7430" width="12.7265625" style="106" bestFit="1" customWidth="1"/>
    <col min="7431" max="7680" width="9.1796875" style="106"/>
    <col min="7681" max="7681" width="24.26953125" style="106" bestFit="1" customWidth="1"/>
    <col min="7682" max="7682" width="39.453125" style="106" customWidth="1"/>
    <col min="7683" max="7683" width="22.26953125" style="106" bestFit="1" customWidth="1"/>
    <col min="7684" max="7684" width="43.1796875" style="106" bestFit="1" customWidth="1"/>
    <col min="7685" max="7685" width="16.1796875" style="106" bestFit="1" customWidth="1"/>
    <col min="7686" max="7686" width="12.7265625" style="106" bestFit="1" customWidth="1"/>
    <col min="7687" max="7936" width="9.1796875" style="106"/>
    <col min="7937" max="7937" width="24.26953125" style="106" bestFit="1" customWidth="1"/>
    <col min="7938" max="7938" width="39.453125" style="106" customWidth="1"/>
    <col min="7939" max="7939" width="22.26953125" style="106" bestFit="1" customWidth="1"/>
    <col min="7940" max="7940" width="43.1796875" style="106" bestFit="1" customWidth="1"/>
    <col min="7941" max="7941" width="16.1796875" style="106" bestFit="1" customWidth="1"/>
    <col min="7942" max="7942" width="12.7265625" style="106" bestFit="1" customWidth="1"/>
    <col min="7943" max="8192" width="9.1796875" style="106"/>
    <col min="8193" max="8193" width="24.26953125" style="106" bestFit="1" customWidth="1"/>
    <col min="8194" max="8194" width="39.453125" style="106" customWidth="1"/>
    <col min="8195" max="8195" width="22.26953125" style="106" bestFit="1" customWidth="1"/>
    <col min="8196" max="8196" width="43.1796875" style="106" bestFit="1" customWidth="1"/>
    <col min="8197" max="8197" width="16.1796875" style="106" bestFit="1" customWidth="1"/>
    <col min="8198" max="8198" width="12.7265625" style="106" bestFit="1" customWidth="1"/>
    <col min="8199" max="8448" width="9.1796875" style="106"/>
    <col min="8449" max="8449" width="24.26953125" style="106" bestFit="1" customWidth="1"/>
    <col min="8450" max="8450" width="39.453125" style="106" customWidth="1"/>
    <col min="8451" max="8451" width="22.26953125" style="106" bestFit="1" customWidth="1"/>
    <col min="8452" max="8452" width="43.1796875" style="106" bestFit="1" customWidth="1"/>
    <col min="8453" max="8453" width="16.1796875" style="106" bestFit="1" customWidth="1"/>
    <col min="8454" max="8454" width="12.7265625" style="106" bestFit="1" customWidth="1"/>
    <col min="8455" max="8704" width="9.1796875" style="106"/>
    <col min="8705" max="8705" width="24.26953125" style="106" bestFit="1" customWidth="1"/>
    <col min="8706" max="8706" width="39.453125" style="106" customWidth="1"/>
    <col min="8707" max="8707" width="22.26953125" style="106" bestFit="1" customWidth="1"/>
    <col min="8708" max="8708" width="43.1796875" style="106" bestFit="1" customWidth="1"/>
    <col min="8709" max="8709" width="16.1796875" style="106" bestFit="1" customWidth="1"/>
    <col min="8710" max="8710" width="12.7265625" style="106" bestFit="1" customWidth="1"/>
    <col min="8711" max="8960" width="9.1796875" style="106"/>
    <col min="8961" max="8961" width="24.26953125" style="106" bestFit="1" customWidth="1"/>
    <col min="8962" max="8962" width="39.453125" style="106" customWidth="1"/>
    <col min="8963" max="8963" width="22.26953125" style="106" bestFit="1" customWidth="1"/>
    <col min="8964" max="8964" width="43.1796875" style="106" bestFit="1" customWidth="1"/>
    <col min="8965" max="8965" width="16.1796875" style="106" bestFit="1" customWidth="1"/>
    <col min="8966" max="8966" width="12.7265625" style="106" bestFit="1" customWidth="1"/>
    <col min="8967" max="9216" width="9.1796875" style="106"/>
    <col min="9217" max="9217" width="24.26953125" style="106" bestFit="1" customWidth="1"/>
    <col min="9218" max="9218" width="39.453125" style="106" customWidth="1"/>
    <col min="9219" max="9219" width="22.26953125" style="106" bestFit="1" customWidth="1"/>
    <col min="9220" max="9220" width="43.1796875" style="106" bestFit="1" customWidth="1"/>
    <col min="9221" max="9221" width="16.1796875" style="106" bestFit="1" customWidth="1"/>
    <col min="9222" max="9222" width="12.7265625" style="106" bestFit="1" customWidth="1"/>
    <col min="9223" max="9472" width="9.1796875" style="106"/>
    <col min="9473" max="9473" width="24.26953125" style="106" bestFit="1" customWidth="1"/>
    <col min="9474" max="9474" width="39.453125" style="106" customWidth="1"/>
    <col min="9475" max="9475" width="22.26953125" style="106" bestFit="1" customWidth="1"/>
    <col min="9476" max="9476" width="43.1796875" style="106" bestFit="1" customWidth="1"/>
    <col min="9477" max="9477" width="16.1796875" style="106" bestFit="1" customWidth="1"/>
    <col min="9478" max="9478" width="12.7265625" style="106" bestFit="1" customWidth="1"/>
    <col min="9479" max="9728" width="9.1796875" style="106"/>
    <col min="9729" max="9729" width="24.26953125" style="106" bestFit="1" customWidth="1"/>
    <col min="9730" max="9730" width="39.453125" style="106" customWidth="1"/>
    <col min="9731" max="9731" width="22.26953125" style="106" bestFit="1" customWidth="1"/>
    <col min="9732" max="9732" width="43.1796875" style="106" bestFit="1" customWidth="1"/>
    <col min="9733" max="9733" width="16.1796875" style="106" bestFit="1" customWidth="1"/>
    <col min="9734" max="9734" width="12.7265625" style="106" bestFit="1" customWidth="1"/>
    <col min="9735" max="9984" width="9.1796875" style="106"/>
    <col min="9985" max="9985" width="24.26953125" style="106" bestFit="1" customWidth="1"/>
    <col min="9986" max="9986" width="39.453125" style="106" customWidth="1"/>
    <col min="9987" max="9987" width="22.26953125" style="106" bestFit="1" customWidth="1"/>
    <col min="9988" max="9988" width="43.1796875" style="106" bestFit="1" customWidth="1"/>
    <col min="9989" max="9989" width="16.1796875" style="106" bestFit="1" customWidth="1"/>
    <col min="9990" max="9990" width="12.7265625" style="106" bestFit="1" customWidth="1"/>
    <col min="9991" max="10240" width="9.1796875" style="106"/>
    <col min="10241" max="10241" width="24.26953125" style="106" bestFit="1" customWidth="1"/>
    <col min="10242" max="10242" width="39.453125" style="106" customWidth="1"/>
    <col min="10243" max="10243" width="22.26953125" style="106" bestFit="1" customWidth="1"/>
    <col min="10244" max="10244" width="43.1796875" style="106" bestFit="1" customWidth="1"/>
    <col min="10245" max="10245" width="16.1796875" style="106" bestFit="1" customWidth="1"/>
    <col min="10246" max="10246" width="12.7265625" style="106" bestFit="1" customWidth="1"/>
    <col min="10247" max="10496" width="9.1796875" style="106"/>
    <col min="10497" max="10497" width="24.26953125" style="106" bestFit="1" customWidth="1"/>
    <col min="10498" max="10498" width="39.453125" style="106" customWidth="1"/>
    <col min="10499" max="10499" width="22.26953125" style="106" bestFit="1" customWidth="1"/>
    <col min="10500" max="10500" width="43.1796875" style="106" bestFit="1" customWidth="1"/>
    <col min="10501" max="10501" width="16.1796875" style="106" bestFit="1" customWidth="1"/>
    <col min="10502" max="10502" width="12.7265625" style="106" bestFit="1" customWidth="1"/>
    <col min="10503" max="10752" width="9.1796875" style="106"/>
    <col min="10753" max="10753" width="24.26953125" style="106" bestFit="1" customWidth="1"/>
    <col min="10754" max="10754" width="39.453125" style="106" customWidth="1"/>
    <col min="10755" max="10755" width="22.26953125" style="106" bestFit="1" customWidth="1"/>
    <col min="10756" max="10756" width="43.1796875" style="106" bestFit="1" customWidth="1"/>
    <col min="10757" max="10757" width="16.1796875" style="106" bestFit="1" customWidth="1"/>
    <col min="10758" max="10758" width="12.7265625" style="106" bestFit="1" customWidth="1"/>
    <col min="10759" max="11008" width="9.1796875" style="106"/>
    <col min="11009" max="11009" width="24.26953125" style="106" bestFit="1" customWidth="1"/>
    <col min="11010" max="11010" width="39.453125" style="106" customWidth="1"/>
    <col min="11011" max="11011" width="22.26953125" style="106" bestFit="1" customWidth="1"/>
    <col min="11012" max="11012" width="43.1796875" style="106" bestFit="1" customWidth="1"/>
    <col min="11013" max="11013" width="16.1796875" style="106" bestFit="1" customWidth="1"/>
    <col min="11014" max="11014" width="12.7265625" style="106" bestFit="1" customWidth="1"/>
    <col min="11015" max="11264" width="9.1796875" style="106"/>
    <col min="11265" max="11265" width="24.26953125" style="106" bestFit="1" customWidth="1"/>
    <col min="11266" max="11266" width="39.453125" style="106" customWidth="1"/>
    <col min="11267" max="11267" width="22.26953125" style="106" bestFit="1" customWidth="1"/>
    <col min="11268" max="11268" width="43.1796875" style="106" bestFit="1" customWidth="1"/>
    <col min="11269" max="11269" width="16.1796875" style="106" bestFit="1" customWidth="1"/>
    <col min="11270" max="11270" width="12.7265625" style="106" bestFit="1" customWidth="1"/>
    <col min="11271" max="11520" width="9.1796875" style="106"/>
    <col min="11521" max="11521" width="24.26953125" style="106" bestFit="1" customWidth="1"/>
    <col min="11522" max="11522" width="39.453125" style="106" customWidth="1"/>
    <col min="11523" max="11523" width="22.26953125" style="106" bestFit="1" customWidth="1"/>
    <col min="11524" max="11524" width="43.1796875" style="106" bestFit="1" customWidth="1"/>
    <col min="11525" max="11525" width="16.1796875" style="106" bestFit="1" customWidth="1"/>
    <col min="11526" max="11526" width="12.7265625" style="106" bestFit="1" customWidth="1"/>
    <col min="11527" max="11776" width="9.1796875" style="106"/>
    <col min="11777" max="11777" width="24.26953125" style="106" bestFit="1" customWidth="1"/>
    <col min="11778" max="11778" width="39.453125" style="106" customWidth="1"/>
    <col min="11779" max="11779" width="22.26953125" style="106" bestFit="1" customWidth="1"/>
    <col min="11780" max="11780" width="43.1796875" style="106" bestFit="1" customWidth="1"/>
    <col min="11781" max="11781" width="16.1796875" style="106" bestFit="1" customWidth="1"/>
    <col min="11782" max="11782" width="12.7265625" style="106" bestFit="1" customWidth="1"/>
    <col min="11783" max="12032" width="9.1796875" style="106"/>
    <col min="12033" max="12033" width="24.26953125" style="106" bestFit="1" customWidth="1"/>
    <col min="12034" max="12034" width="39.453125" style="106" customWidth="1"/>
    <col min="12035" max="12035" width="22.26953125" style="106" bestFit="1" customWidth="1"/>
    <col min="12036" max="12036" width="43.1796875" style="106" bestFit="1" customWidth="1"/>
    <col min="12037" max="12037" width="16.1796875" style="106" bestFit="1" customWidth="1"/>
    <col min="12038" max="12038" width="12.7265625" style="106" bestFit="1" customWidth="1"/>
    <col min="12039" max="12288" width="9.1796875" style="106"/>
    <col min="12289" max="12289" width="24.26953125" style="106" bestFit="1" customWidth="1"/>
    <col min="12290" max="12290" width="39.453125" style="106" customWidth="1"/>
    <col min="12291" max="12291" width="22.26953125" style="106" bestFit="1" customWidth="1"/>
    <col min="12292" max="12292" width="43.1796875" style="106" bestFit="1" customWidth="1"/>
    <col min="12293" max="12293" width="16.1796875" style="106" bestFit="1" customWidth="1"/>
    <col min="12294" max="12294" width="12.7265625" style="106" bestFit="1" customWidth="1"/>
    <col min="12295" max="12544" width="9.1796875" style="106"/>
    <col min="12545" max="12545" width="24.26953125" style="106" bestFit="1" customWidth="1"/>
    <col min="12546" max="12546" width="39.453125" style="106" customWidth="1"/>
    <col min="12547" max="12547" width="22.26953125" style="106" bestFit="1" customWidth="1"/>
    <col min="12548" max="12548" width="43.1796875" style="106" bestFit="1" customWidth="1"/>
    <col min="12549" max="12549" width="16.1796875" style="106" bestFit="1" customWidth="1"/>
    <col min="12550" max="12550" width="12.7265625" style="106" bestFit="1" customWidth="1"/>
    <col min="12551" max="12800" width="9.1796875" style="106"/>
    <col min="12801" max="12801" width="24.26953125" style="106" bestFit="1" customWidth="1"/>
    <col min="12802" max="12802" width="39.453125" style="106" customWidth="1"/>
    <col min="12803" max="12803" width="22.26953125" style="106" bestFit="1" customWidth="1"/>
    <col min="12804" max="12804" width="43.1796875" style="106" bestFit="1" customWidth="1"/>
    <col min="12805" max="12805" width="16.1796875" style="106" bestFit="1" customWidth="1"/>
    <col min="12806" max="12806" width="12.7265625" style="106" bestFit="1" customWidth="1"/>
    <col min="12807" max="13056" width="9.1796875" style="106"/>
    <col min="13057" max="13057" width="24.26953125" style="106" bestFit="1" customWidth="1"/>
    <col min="13058" max="13058" width="39.453125" style="106" customWidth="1"/>
    <col min="13059" max="13059" width="22.26953125" style="106" bestFit="1" customWidth="1"/>
    <col min="13060" max="13060" width="43.1796875" style="106" bestFit="1" customWidth="1"/>
    <col min="13061" max="13061" width="16.1796875" style="106" bestFit="1" customWidth="1"/>
    <col min="13062" max="13062" width="12.7265625" style="106" bestFit="1" customWidth="1"/>
    <col min="13063" max="13312" width="9.1796875" style="106"/>
    <col min="13313" max="13313" width="24.26953125" style="106" bestFit="1" customWidth="1"/>
    <col min="13314" max="13314" width="39.453125" style="106" customWidth="1"/>
    <col min="13315" max="13315" width="22.26953125" style="106" bestFit="1" customWidth="1"/>
    <col min="13316" max="13316" width="43.1796875" style="106" bestFit="1" customWidth="1"/>
    <col min="13317" max="13317" width="16.1796875" style="106" bestFit="1" customWidth="1"/>
    <col min="13318" max="13318" width="12.7265625" style="106" bestFit="1" customWidth="1"/>
    <col min="13319" max="13568" width="9.1796875" style="106"/>
    <col min="13569" max="13569" width="24.26953125" style="106" bestFit="1" customWidth="1"/>
    <col min="13570" max="13570" width="39.453125" style="106" customWidth="1"/>
    <col min="13571" max="13571" width="22.26953125" style="106" bestFit="1" customWidth="1"/>
    <col min="13572" max="13572" width="43.1796875" style="106" bestFit="1" customWidth="1"/>
    <col min="13573" max="13573" width="16.1796875" style="106" bestFit="1" customWidth="1"/>
    <col min="13574" max="13574" width="12.7265625" style="106" bestFit="1" customWidth="1"/>
    <col min="13575" max="13824" width="9.1796875" style="106"/>
    <col min="13825" max="13825" width="24.26953125" style="106" bestFit="1" customWidth="1"/>
    <col min="13826" max="13826" width="39.453125" style="106" customWidth="1"/>
    <col min="13827" max="13827" width="22.26953125" style="106" bestFit="1" customWidth="1"/>
    <col min="13828" max="13828" width="43.1796875" style="106" bestFit="1" customWidth="1"/>
    <col min="13829" max="13829" width="16.1796875" style="106" bestFit="1" customWidth="1"/>
    <col min="13830" max="13830" width="12.7265625" style="106" bestFit="1" customWidth="1"/>
    <col min="13831" max="14080" width="9.1796875" style="106"/>
    <col min="14081" max="14081" width="24.26953125" style="106" bestFit="1" customWidth="1"/>
    <col min="14082" max="14082" width="39.453125" style="106" customWidth="1"/>
    <col min="14083" max="14083" width="22.26953125" style="106" bestFit="1" customWidth="1"/>
    <col min="14084" max="14084" width="43.1796875" style="106" bestFit="1" customWidth="1"/>
    <col min="14085" max="14085" width="16.1796875" style="106" bestFit="1" customWidth="1"/>
    <col min="14086" max="14086" width="12.7265625" style="106" bestFit="1" customWidth="1"/>
    <col min="14087" max="14336" width="9.1796875" style="106"/>
    <col min="14337" max="14337" width="24.26953125" style="106" bestFit="1" customWidth="1"/>
    <col min="14338" max="14338" width="39.453125" style="106" customWidth="1"/>
    <col min="14339" max="14339" width="22.26953125" style="106" bestFit="1" customWidth="1"/>
    <col min="14340" max="14340" width="43.1796875" style="106" bestFit="1" customWidth="1"/>
    <col min="14341" max="14341" width="16.1796875" style="106" bestFit="1" customWidth="1"/>
    <col min="14342" max="14342" width="12.7265625" style="106" bestFit="1" customWidth="1"/>
    <col min="14343" max="14592" width="9.1796875" style="106"/>
    <col min="14593" max="14593" width="24.26953125" style="106" bestFit="1" customWidth="1"/>
    <col min="14594" max="14594" width="39.453125" style="106" customWidth="1"/>
    <col min="14595" max="14595" width="22.26953125" style="106" bestFit="1" customWidth="1"/>
    <col min="14596" max="14596" width="43.1796875" style="106" bestFit="1" customWidth="1"/>
    <col min="14597" max="14597" width="16.1796875" style="106" bestFit="1" customWidth="1"/>
    <col min="14598" max="14598" width="12.7265625" style="106" bestFit="1" customWidth="1"/>
    <col min="14599" max="14848" width="9.1796875" style="106"/>
    <col min="14849" max="14849" width="24.26953125" style="106" bestFit="1" customWidth="1"/>
    <col min="14850" max="14850" width="39.453125" style="106" customWidth="1"/>
    <col min="14851" max="14851" width="22.26953125" style="106" bestFit="1" customWidth="1"/>
    <col min="14852" max="14852" width="43.1796875" style="106" bestFit="1" customWidth="1"/>
    <col min="14853" max="14853" width="16.1796875" style="106" bestFit="1" customWidth="1"/>
    <col min="14854" max="14854" width="12.7265625" style="106" bestFit="1" customWidth="1"/>
    <col min="14855" max="15104" width="9.1796875" style="106"/>
    <col min="15105" max="15105" width="24.26953125" style="106" bestFit="1" customWidth="1"/>
    <col min="15106" max="15106" width="39.453125" style="106" customWidth="1"/>
    <col min="15107" max="15107" width="22.26953125" style="106" bestFit="1" customWidth="1"/>
    <col min="15108" max="15108" width="43.1796875" style="106" bestFit="1" customWidth="1"/>
    <col min="15109" max="15109" width="16.1796875" style="106" bestFit="1" customWidth="1"/>
    <col min="15110" max="15110" width="12.7265625" style="106" bestFit="1" customWidth="1"/>
    <col min="15111" max="15360" width="9.1796875" style="106"/>
    <col min="15361" max="15361" width="24.26953125" style="106" bestFit="1" customWidth="1"/>
    <col min="15362" max="15362" width="39.453125" style="106" customWidth="1"/>
    <col min="15363" max="15363" width="22.26953125" style="106" bestFit="1" customWidth="1"/>
    <col min="15364" max="15364" width="43.1796875" style="106" bestFit="1" customWidth="1"/>
    <col min="15365" max="15365" width="16.1796875" style="106" bestFit="1" customWidth="1"/>
    <col min="15366" max="15366" width="12.7265625" style="106" bestFit="1" customWidth="1"/>
    <col min="15367" max="15616" width="9.1796875" style="106"/>
    <col min="15617" max="15617" width="24.26953125" style="106" bestFit="1" customWidth="1"/>
    <col min="15618" max="15618" width="39.453125" style="106" customWidth="1"/>
    <col min="15619" max="15619" width="22.26953125" style="106" bestFit="1" customWidth="1"/>
    <col min="15620" max="15620" width="43.1796875" style="106" bestFit="1" customWidth="1"/>
    <col min="15621" max="15621" width="16.1796875" style="106" bestFit="1" customWidth="1"/>
    <col min="15622" max="15622" width="12.7265625" style="106" bestFit="1" customWidth="1"/>
    <col min="15623" max="15872" width="9.1796875" style="106"/>
    <col min="15873" max="15873" width="24.26953125" style="106" bestFit="1" customWidth="1"/>
    <col min="15874" max="15874" width="39.453125" style="106" customWidth="1"/>
    <col min="15875" max="15875" width="22.26953125" style="106" bestFit="1" customWidth="1"/>
    <col min="15876" max="15876" width="43.1796875" style="106" bestFit="1" customWidth="1"/>
    <col min="15877" max="15877" width="16.1796875" style="106" bestFit="1" customWidth="1"/>
    <col min="15878" max="15878" width="12.7265625" style="106" bestFit="1" customWidth="1"/>
    <col min="15879" max="16128" width="9.1796875" style="106"/>
    <col min="16129" max="16129" width="24.26953125" style="106" bestFit="1" customWidth="1"/>
    <col min="16130" max="16130" width="39.453125" style="106" customWidth="1"/>
    <col min="16131" max="16131" width="22.26953125" style="106" bestFit="1" customWidth="1"/>
    <col min="16132" max="16132" width="43.1796875" style="106" bestFit="1" customWidth="1"/>
    <col min="16133" max="16133" width="16.1796875" style="106" bestFit="1" customWidth="1"/>
    <col min="16134" max="16134" width="12.7265625" style="106" bestFit="1" customWidth="1"/>
    <col min="16135" max="16384" width="9.1796875" style="106"/>
  </cols>
  <sheetData>
    <row r="1" spans="1:6" ht="15.75" customHeight="1" x14ac:dyDescent="0.25">
      <c r="A1" s="490" t="s">
        <v>203</v>
      </c>
      <c r="B1" s="491"/>
      <c r="C1" s="491"/>
      <c r="D1" s="491"/>
      <c r="E1" s="491"/>
      <c r="F1" s="492"/>
    </row>
    <row r="2" spans="1:6" ht="15.75" customHeight="1" x14ac:dyDescent="0.25">
      <c r="A2" s="493"/>
      <c r="B2" s="494"/>
      <c r="C2" s="494"/>
      <c r="D2" s="494"/>
      <c r="E2" s="494"/>
      <c r="F2" s="495"/>
    </row>
    <row r="3" spans="1:6" ht="13.5" thickBot="1" x14ac:dyDescent="0.3">
      <c r="A3" s="103" t="s">
        <v>160</v>
      </c>
      <c r="B3" s="104" t="s">
        <v>161</v>
      </c>
      <c r="C3" s="104" t="s">
        <v>204</v>
      </c>
      <c r="D3" s="104" t="s">
        <v>122</v>
      </c>
      <c r="E3" s="104" t="s">
        <v>205</v>
      </c>
      <c r="F3" s="105" t="s">
        <v>121</v>
      </c>
    </row>
    <row r="4" spans="1:6" ht="13" thickTop="1" x14ac:dyDescent="0.25">
      <c r="A4" s="496" t="s">
        <v>206</v>
      </c>
      <c r="B4" s="107" t="s">
        <v>207</v>
      </c>
      <c r="C4" s="108" t="s">
        <v>208</v>
      </c>
      <c r="D4" s="109"/>
      <c r="E4" s="110">
        <v>0</v>
      </c>
      <c r="F4" s="111"/>
    </row>
    <row r="5" spans="1:6" x14ac:dyDescent="0.25">
      <c r="A5" s="497"/>
      <c r="B5" s="112" t="s">
        <v>207</v>
      </c>
      <c r="C5" s="113" t="s">
        <v>208</v>
      </c>
      <c r="D5" s="114"/>
      <c r="E5" s="115">
        <v>0</v>
      </c>
      <c r="F5" s="116"/>
    </row>
    <row r="6" spans="1:6" x14ac:dyDescent="0.25">
      <c r="A6" s="497"/>
      <c r="B6" s="112" t="s">
        <v>209</v>
      </c>
      <c r="C6" s="113" t="s">
        <v>208</v>
      </c>
      <c r="D6" s="117"/>
      <c r="E6" s="115">
        <v>0</v>
      </c>
      <c r="F6" s="116"/>
    </row>
    <row r="7" spans="1:6" x14ac:dyDescent="0.25">
      <c r="A7" s="497"/>
      <c r="B7" s="118" t="s">
        <v>210</v>
      </c>
      <c r="C7" s="119" t="s">
        <v>211</v>
      </c>
      <c r="D7" s="120"/>
      <c r="E7" s="121">
        <v>0</v>
      </c>
      <c r="F7" s="116"/>
    </row>
    <row r="8" spans="1:6" ht="13.5" thickBot="1" x14ac:dyDescent="0.3">
      <c r="A8" s="498" t="s">
        <v>212</v>
      </c>
      <c r="B8" s="499"/>
      <c r="C8" s="499"/>
      <c r="D8" s="499"/>
      <c r="E8" s="499"/>
      <c r="F8" s="122">
        <f>SUM(E4:E7)</f>
        <v>0</v>
      </c>
    </row>
    <row r="9" spans="1:6" x14ac:dyDescent="0.25">
      <c r="A9" s="496" t="s">
        <v>213</v>
      </c>
      <c r="B9" s="123">
        <v>3.3</v>
      </c>
      <c r="C9" s="124" t="s">
        <v>208</v>
      </c>
      <c r="D9" s="125"/>
      <c r="E9" s="126">
        <v>0</v>
      </c>
      <c r="F9" s="127"/>
    </row>
    <row r="10" spans="1:6" x14ac:dyDescent="0.25">
      <c r="A10" s="497"/>
      <c r="B10" s="112">
        <v>3.3</v>
      </c>
      <c r="C10" s="113" t="s">
        <v>208</v>
      </c>
      <c r="D10" s="114"/>
      <c r="E10" s="128">
        <v>0</v>
      </c>
      <c r="F10" s="116"/>
    </row>
    <row r="11" spans="1:6" x14ac:dyDescent="0.25">
      <c r="A11" s="497"/>
      <c r="B11" s="112" t="s">
        <v>214</v>
      </c>
      <c r="C11" s="113" t="s">
        <v>215</v>
      </c>
      <c r="D11" s="117"/>
      <c r="E11" s="128">
        <v>0</v>
      </c>
      <c r="F11" s="116"/>
    </row>
    <row r="12" spans="1:6" x14ac:dyDescent="0.25">
      <c r="A12" s="497"/>
      <c r="B12" s="112" t="s">
        <v>216</v>
      </c>
      <c r="C12" s="113" t="s">
        <v>215</v>
      </c>
      <c r="D12" s="117"/>
      <c r="E12" s="128">
        <v>0</v>
      </c>
      <c r="F12" s="116"/>
    </row>
    <row r="13" spans="1:6" x14ac:dyDescent="0.25">
      <c r="A13" s="500"/>
      <c r="B13" s="112" t="s">
        <v>209</v>
      </c>
      <c r="C13" s="113" t="s">
        <v>208</v>
      </c>
      <c r="D13" s="117"/>
      <c r="E13" s="128">
        <v>0</v>
      </c>
      <c r="F13" s="129"/>
    </row>
    <row r="14" spans="1:6" ht="13.5" thickBot="1" x14ac:dyDescent="0.3">
      <c r="A14" s="498" t="s">
        <v>217</v>
      </c>
      <c r="B14" s="499"/>
      <c r="C14" s="499"/>
      <c r="D14" s="499"/>
      <c r="E14" s="499"/>
      <c r="F14" s="130">
        <f>SUM(E9:E13)</f>
        <v>0</v>
      </c>
    </row>
    <row r="15" spans="1:6" s="132" customFormat="1" ht="18.75" customHeight="1" thickBot="1" x14ac:dyDescent="0.3">
      <c r="A15" s="488" t="s">
        <v>218</v>
      </c>
      <c r="B15" s="489"/>
      <c r="C15" s="489"/>
      <c r="D15" s="489"/>
      <c r="E15" s="489"/>
      <c r="F15" s="131">
        <f>F14+F8</f>
        <v>0</v>
      </c>
    </row>
    <row r="17" spans="1:6" ht="13" thickBot="1" x14ac:dyDescent="0.3"/>
    <row r="18" spans="1:6" ht="15.75" customHeight="1" x14ac:dyDescent="0.25">
      <c r="A18" s="490" t="s">
        <v>219</v>
      </c>
      <c r="B18" s="491"/>
      <c r="C18" s="491"/>
      <c r="D18" s="491"/>
      <c r="E18" s="491"/>
      <c r="F18" s="492"/>
    </row>
    <row r="19" spans="1:6" ht="15.75" customHeight="1" x14ac:dyDescent="0.25">
      <c r="A19" s="493"/>
      <c r="B19" s="494"/>
      <c r="C19" s="494"/>
      <c r="D19" s="494"/>
      <c r="E19" s="494"/>
      <c r="F19" s="495"/>
    </row>
    <row r="20" spans="1:6" ht="13.5" thickBot="1" x14ac:dyDescent="0.3">
      <c r="A20" s="133" t="s">
        <v>160</v>
      </c>
      <c r="B20" s="134" t="s">
        <v>161</v>
      </c>
      <c r="C20" s="134" t="s">
        <v>220</v>
      </c>
      <c r="D20" s="135" t="s">
        <v>122</v>
      </c>
      <c r="E20" s="134" t="s">
        <v>205</v>
      </c>
      <c r="F20" s="136" t="s">
        <v>221</v>
      </c>
    </row>
    <row r="21" spans="1:6" ht="13" thickTop="1" x14ac:dyDescent="0.25">
      <c r="A21" s="496" t="s">
        <v>206</v>
      </c>
      <c r="B21" s="107" t="s">
        <v>207</v>
      </c>
      <c r="C21" s="108" t="s">
        <v>208</v>
      </c>
      <c r="D21" s="109"/>
      <c r="E21" s="110">
        <v>0</v>
      </c>
      <c r="F21" s="111"/>
    </row>
    <row r="22" spans="1:6" x14ac:dyDescent="0.25">
      <c r="A22" s="497"/>
      <c r="B22" s="112" t="s">
        <v>207</v>
      </c>
      <c r="C22" s="113" t="s">
        <v>208</v>
      </c>
      <c r="D22" s="114"/>
      <c r="E22" s="115">
        <v>0</v>
      </c>
      <c r="F22" s="116"/>
    </row>
    <row r="23" spans="1:6" x14ac:dyDescent="0.25">
      <c r="A23" s="497"/>
      <c r="B23" s="112" t="s">
        <v>209</v>
      </c>
      <c r="C23" s="113" t="s">
        <v>208</v>
      </c>
      <c r="D23" s="117"/>
      <c r="E23" s="115">
        <v>0</v>
      </c>
      <c r="F23" s="116"/>
    </row>
    <row r="24" spans="1:6" x14ac:dyDescent="0.25">
      <c r="A24" s="497"/>
      <c r="B24" s="118" t="s">
        <v>210</v>
      </c>
      <c r="C24" s="119" t="s">
        <v>211</v>
      </c>
      <c r="D24" s="120"/>
      <c r="E24" s="121">
        <v>0</v>
      </c>
      <c r="F24" s="116"/>
    </row>
    <row r="25" spans="1:6" ht="13.5" thickBot="1" x14ac:dyDescent="0.3">
      <c r="A25" s="498" t="s">
        <v>222</v>
      </c>
      <c r="B25" s="499"/>
      <c r="C25" s="499"/>
      <c r="D25" s="499"/>
      <c r="E25" s="499"/>
      <c r="F25" s="122">
        <f>SUM(E21:E24)</f>
        <v>0</v>
      </c>
    </row>
    <row r="26" spans="1:6" x14ac:dyDescent="0.25">
      <c r="A26" s="496" t="s">
        <v>213</v>
      </c>
      <c r="B26" s="123">
        <v>3.3</v>
      </c>
      <c r="C26" s="124" t="s">
        <v>208</v>
      </c>
      <c r="D26" s="125"/>
      <c r="E26" s="126">
        <v>0</v>
      </c>
      <c r="F26" s="127"/>
    </row>
    <row r="27" spans="1:6" x14ac:dyDescent="0.25">
      <c r="A27" s="497"/>
      <c r="B27" s="112">
        <v>3.3</v>
      </c>
      <c r="C27" s="113" t="s">
        <v>208</v>
      </c>
      <c r="D27" s="114"/>
      <c r="E27" s="128">
        <v>0</v>
      </c>
      <c r="F27" s="116"/>
    </row>
    <row r="28" spans="1:6" x14ac:dyDescent="0.25">
      <c r="A28" s="497"/>
      <c r="B28" s="112" t="s">
        <v>214</v>
      </c>
      <c r="C28" s="113" t="s">
        <v>215</v>
      </c>
      <c r="D28" s="117"/>
      <c r="E28" s="128">
        <v>0</v>
      </c>
      <c r="F28" s="116"/>
    </row>
    <row r="29" spans="1:6" x14ac:dyDescent="0.25">
      <c r="A29" s="497"/>
      <c r="B29" s="112" t="s">
        <v>216</v>
      </c>
      <c r="C29" s="113" t="s">
        <v>215</v>
      </c>
      <c r="D29" s="117"/>
      <c r="E29" s="128">
        <v>0</v>
      </c>
      <c r="F29" s="116"/>
    </row>
    <row r="30" spans="1:6" x14ac:dyDescent="0.25">
      <c r="A30" s="500"/>
      <c r="B30" s="112" t="s">
        <v>209</v>
      </c>
      <c r="C30" s="113" t="s">
        <v>208</v>
      </c>
      <c r="D30" s="117"/>
      <c r="E30" s="128">
        <v>0</v>
      </c>
      <c r="F30" s="129"/>
    </row>
    <row r="31" spans="1:6" ht="13.5" thickBot="1" x14ac:dyDescent="0.3">
      <c r="A31" s="498" t="s">
        <v>223</v>
      </c>
      <c r="B31" s="499"/>
      <c r="C31" s="499"/>
      <c r="D31" s="499"/>
      <c r="E31" s="499"/>
      <c r="F31" s="130">
        <f>SUM(E26:E30)</f>
        <v>0</v>
      </c>
    </row>
    <row r="32" spans="1:6" ht="18.75" customHeight="1" thickBot="1" x14ac:dyDescent="0.3">
      <c r="A32" s="488" t="s">
        <v>224</v>
      </c>
      <c r="B32" s="489"/>
      <c r="C32" s="489"/>
      <c r="D32" s="489"/>
      <c r="E32" s="489"/>
      <c r="F32" s="131">
        <f>F31+F25</f>
        <v>0</v>
      </c>
    </row>
    <row r="34" spans="1:6" ht="13" thickBot="1" x14ac:dyDescent="0.3"/>
    <row r="35" spans="1:6" x14ac:dyDescent="0.25">
      <c r="A35" s="490" t="s">
        <v>225</v>
      </c>
      <c r="B35" s="491"/>
      <c r="C35" s="491"/>
      <c r="D35" s="491"/>
      <c r="E35" s="491"/>
      <c r="F35" s="492"/>
    </row>
    <row r="36" spans="1:6" x14ac:dyDescent="0.25">
      <c r="A36" s="493"/>
      <c r="B36" s="494"/>
      <c r="C36" s="494"/>
      <c r="D36" s="494"/>
      <c r="E36" s="494"/>
      <c r="F36" s="495"/>
    </row>
    <row r="37" spans="1:6" ht="13.5" thickBot="1" x14ac:dyDescent="0.3">
      <c r="A37" s="133" t="s">
        <v>160</v>
      </c>
      <c r="B37" s="134" t="s">
        <v>161</v>
      </c>
      <c r="C37" s="134" t="s">
        <v>220</v>
      </c>
      <c r="D37" s="135" t="s">
        <v>122</v>
      </c>
      <c r="E37" s="134" t="s">
        <v>205</v>
      </c>
      <c r="F37" s="136" t="s">
        <v>221</v>
      </c>
    </row>
    <row r="38" spans="1:6" ht="13" thickTop="1" x14ac:dyDescent="0.25">
      <c r="A38" s="496" t="s">
        <v>206</v>
      </c>
      <c r="B38" s="107" t="s">
        <v>207</v>
      </c>
      <c r="C38" s="108" t="s">
        <v>208</v>
      </c>
      <c r="D38" s="109"/>
      <c r="E38" s="110">
        <v>0</v>
      </c>
      <c r="F38" s="111"/>
    </row>
    <row r="39" spans="1:6" x14ac:dyDescent="0.25">
      <c r="A39" s="497"/>
      <c r="B39" s="112" t="s">
        <v>207</v>
      </c>
      <c r="C39" s="113" t="s">
        <v>208</v>
      </c>
      <c r="D39" s="114"/>
      <c r="E39" s="115">
        <v>0</v>
      </c>
      <c r="F39" s="116"/>
    </row>
    <row r="40" spans="1:6" x14ac:dyDescent="0.25">
      <c r="A40" s="497"/>
      <c r="B40" s="112" t="s">
        <v>209</v>
      </c>
      <c r="C40" s="113" t="s">
        <v>208</v>
      </c>
      <c r="D40" s="117"/>
      <c r="E40" s="115">
        <v>0</v>
      </c>
      <c r="F40" s="116"/>
    </row>
    <row r="41" spans="1:6" x14ac:dyDescent="0.25">
      <c r="A41" s="497"/>
      <c r="B41" s="118" t="s">
        <v>210</v>
      </c>
      <c r="C41" s="119" t="s">
        <v>211</v>
      </c>
      <c r="D41" s="120"/>
      <c r="E41" s="121">
        <v>0</v>
      </c>
      <c r="F41" s="116"/>
    </row>
    <row r="42" spans="1:6" ht="13.5" thickBot="1" x14ac:dyDescent="0.3">
      <c r="A42" s="498" t="s">
        <v>226</v>
      </c>
      <c r="B42" s="499"/>
      <c r="C42" s="499"/>
      <c r="D42" s="499"/>
      <c r="E42" s="499"/>
      <c r="F42" s="122">
        <f>SUM(E38:E41)</f>
        <v>0</v>
      </c>
    </row>
    <row r="43" spans="1:6" x14ac:dyDescent="0.25">
      <c r="A43" s="496" t="s">
        <v>213</v>
      </c>
      <c r="B43" s="123">
        <v>3.3</v>
      </c>
      <c r="C43" s="124" t="s">
        <v>208</v>
      </c>
      <c r="D43" s="125"/>
      <c r="E43" s="126">
        <v>0</v>
      </c>
      <c r="F43" s="127"/>
    </row>
    <row r="44" spans="1:6" x14ac:dyDescent="0.25">
      <c r="A44" s="497"/>
      <c r="B44" s="112">
        <v>3.3</v>
      </c>
      <c r="C44" s="113" t="s">
        <v>208</v>
      </c>
      <c r="D44" s="114"/>
      <c r="E44" s="128">
        <v>0</v>
      </c>
      <c r="F44" s="116"/>
    </row>
    <row r="45" spans="1:6" x14ac:dyDescent="0.25">
      <c r="A45" s="497"/>
      <c r="B45" s="112" t="s">
        <v>214</v>
      </c>
      <c r="C45" s="113" t="s">
        <v>215</v>
      </c>
      <c r="D45" s="117"/>
      <c r="E45" s="128">
        <v>0</v>
      </c>
      <c r="F45" s="116"/>
    </row>
    <row r="46" spans="1:6" x14ac:dyDescent="0.25">
      <c r="A46" s="497"/>
      <c r="B46" s="112" t="s">
        <v>216</v>
      </c>
      <c r="C46" s="113" t="s">
        <v>215</v>
      </c>
      <c r="D46" s="117"/>
      <c r="E46" s="128">
        <v>0</v>
      </c>
      <c r="F46" s="116"/>
    </row>
    <row r="47" spans="1:6" x14ac:dyDescent="0.25">
      <c r="A47" s="500"/>
      <c r="B47" s="112" t="s">
        <v>209</v>
      </c>
      <c r="C47" s="113" t="s">
        <v>208</v>
      </c>
      <c r="D47" s="117"/>
      <c r="E47" s="128">
        <v>0</v>
      </c>
      <c r="F47" s="129"/>
    </row>
    <row r="48" spans="1:6" ht="13.5" thickBot="1" x14ac:dyDescent="0.3">
      <c r="A48" s="498" t="s">
        <v>227</v>
      </c>
      <c r="B48" s="499"/>
      <c r="C48" s="499"/>
      <c r="D48" s="499"/>
      <c r="E48" s="499"/>
      <c r="F48" s="130">
        <f>SUM(E43:E47)</f>
        <v>0</v>
      </c>
    </row>
    <row r="49" spans="1:6" ht="13.5" thickBot="1" x14ac:dyDescent="0.3">
      <c r="A49" s="488" t="s">
        <v>228</v>
      </c>
      <c r="B49" s="489"/>
      <c r="C49" s="489"/>
      <c r="D49" s="489"/>
      <c r="E49" s="489"/>
      <c r="F49" s="131">
        <f>F48+F42</f>
        <v>0</v>
      </c>
    </row>
    <row r="50" spans="1:6" ht="15.5" x14ac:dyDescent="0.25">
      <c r="A50" s="137"/>
    </row>
    <row r="51" spans="1:6" ht="15.5" x14ac:dyDescent="0.25">
      <c r="A51" s="137" t="s">
        <v>201</v>
      </c>
    </row>
    <row r="52" spans="1:6" ht="15.5" x14ac:dyDescent="0.25">
      <c r="A52" s="137" t="s">
        <v>202</v>
      </c>
    </row>
    <row r="61" spans="1:6" x14ac:dyDescent="0.25">
      <c r="E61" s="138" t="s">
        <v>4</v>
      </c>
    </row>
  </sheetData>
  <mergeCells count="18">
    <mergeCell ref="A32:E32"/>
    <mergeCell ref="A1:F2"/>
    <mergeCell ref="A4:A7"/>
    <mergeCell ref="A8:E8"/>
    <mergeCell ref="A9:A13"/>
    <mergeCell ref="A14:E14"/>
    <mergeCell ref="A15:E15"/>
    <mergeCell ref="A18:F19"/>
    <mergeCell ref="A21:A24"/>
    <mergeCell ref="A25:E25"/>
    <mergeCell ref="A26:A30"/>
    <mergeCell ref="A31:E31"/>
    <mergeCell ref="A49:E49"/>
    <mergeCell ref="A35:F36"/>
    <mergeCell ref="A38:A41"/>
    <mergeCell ref="A42:E42"/>
    <mergeCell ref="A43:A47"/>
    <mergeCell ref="A48:E48"/>
  </mergeCells>
  <printOptions horizontalCentered="1"/>
  <pageMargins left="0.65" right="0" top="0.63" bottom="0.36" header="0.28999999999999998" footer="0.18"/>
  <pageSetup fitToHeight="2" orientation="landscape" r:id="rId1"/>
  <headerFooter alignWithMargins="0">
    <oddHeader>&amp;F</oddHeader>
    <oddFooter>&amp;A&amp;RPage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2CB2D489C1E34EBC3829B95252154D" ma:contentTypeVersion="12" ma:contentTypeDescription="Create a new document." ma:contentTypeScope="" ma:versionID="97c2a003ec62cb759ec2f1b4bf6a0c6a">
  <xsd:schema xmlns:xsd="http://www.w3.org/2001/XMLSchema" xmlns:xs="http://www.w3.org/2001/XMLSchema" xmlns:p="http://schemas.microsoft.com/office/2006/metadata/properties" xmlns:ns2="b5b84264-8ca6-4921-9bf1-ad99b6e63de6" targetNamespace="http://schemas.microsoft.com/office/2006/metadata/properties" ma:root="true" ma:fieldsID="59ddcd1bcd4371d7bd5078e78b2628a1" ns2:_="">
    <xsd:import namespace="b5b84264-8ca6-4921-9bf1-ad99b6e63de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OFPPMemoReleaseDate"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b84264-8ca6-4921-9bf1-ad99b6e63d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OFPPMemoReleaseDate" ma:index="12" nillable="true" ma:displayName="OFPP Memo Release Date" ma:format="DateOnly" ma:indexed="true" ma:internalName="OFPPMemoReleaseDate">
      <xsd:simpleType>
        <xsd:restriction base="dms:DateTim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FPPMemoReleaseDate xmlns="b5b84264-8ca6-4921-9bf1-ad99b6e63d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6004F8-6DBF-4830-A36C-974090FEB143}"/>
</file>

<file path=customXml/itemProps2.xml><?xml version="1.0" encoding="utf-8"?>
<ds:datastoreItem xmlns:ds="http://schemas.openxmlformats.org/officeDocument/2006/customXml" ds:itemID="{69ED6C16-34C9-4B6F-A0AE-683B8AADE771}">
  <ds:schemaRefs>
    <ds:schemaRef ds:uri="http://schemas.microsoft.com/office/2006/metadata/properties"/>
    <ds:schemaRef ds:uri="http://schemas.microsoft.com/office/infopath/2007/PartnerControls"/>
    <ds:schemaRef ds:uri="e11f5fa9-58a2-48ef-80ac-a9fd359cda38"/>
    <ds:schemaRef ds:uri="c94af06d-a9ee-4757-a8bd-13f3d0aa60a5"/>
  </ds:schemaRefs>
</ds:datastoreItem>
</file>

<file path=customXml/itemProps3.xml><?xml version="1.0" encoding="utf-8"?>
<ds:datastoreItem xmlns:ds="http://schemas.openxmlformats.org/officeDocument/2006/customXml" ds:itemID="{7D6D4EDD-86D1-4159-B5FA-AF7E7B1304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Instructions</vt:lpstr>
      <vt:lpstr>Total Summary</vt:lpstr>
      <vt:lpstr>Base Year</vt:lpstr>
      <vt:lpstr>Option Year 1</vt:lpstr>
      <vt:lpstr>Option Year 2</vt:lpstr>
      <vt:lpstr>Base, OY1 &amp; OY2 Travel</vt:lpstr>
      <vt:lpstr>Base, OY1 &amp; OY2 Other Incident</vt:lpstr>
      <vt:lpstr>'Base Year'!Print_Area</vt:lpstr>
      <vt:lpstr>'Base, OY1 &amp; OY2 Other Incident'!Print_Area</vt:lpstr>
      <vt:lpstr>'Base, OY1 &amp; OY2 Travel'!Print_Area</vt:lpstr>
      <vt:lpstr>Instructions!Print_Area</vt:lpstr>
      <vt:lpstr>'Option Year 1'!Print_Area</vt:lpstr>
      <vt:lpstr>'Option Year 2'!Print_Area</vt:lpstr>
      <vt:lpstr>'Total Summary'!Print_Area</vt:lpstr>
      <vt:lpstr>'Base Year'!Print_Titles</vt:lpstr>
      <vt:lpstr>'Option Year 1'!Print_Titles</vt:lpstr>
      <vt:lpstr>'Option Year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2012-02-14T20:03:55Z</dcterms:created>
  <dcterms:modified xsi:type="dcterms:W3CDTF">2025-05-12T18:46:54Z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0x0101009E2CB2D489C1E34EBC3829B95252154D</vt:lpwstr>
  </property>
  <property fmtid="{D5CDD505-2E9C-101B-9397-08002B2CF9AE}" pid="3" name="MediaServiceImageTags">
    <vt:lpwstr/>
  </property>
</Properties>
</file>